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bookViews>
    <workbookView xWindow="0" yWindow="0" windowWidth="15360" windowHeight="7155" activeTab="2"/>
  </bookViews>
  <sheets>
    <sheet name="Instructivo" sheetId="4" r:id="rId1"/>
    <sheet name="Parámetros" sheetId="1" r:id="rId2"/>
    <sheet name="Registros" sheetId="2" r:id="rId3"/>
  </sheets>
  <definedNames/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3.xml><?xml version="1.0" encoding="utf-8"?>
<comments xmlns="http://schemas.openxmlformats.org/spreadsheetml/2006/main">
  <authors>
    <author>Luis Diego Guerrero Ávila</author>
    <author>Luis Felipe Araya Marín</author>
  </authors>
  <commentList>
    <comment ref="J14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Las empresas podrán incluir los indicadores que consideren necesarios utlizar.</t>
        </r>
      </text>
    </comment>
    <comment ref="X14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Las empresas podrán incluir los indicadores que consideren necesarios utlizar.</t>
        </r>
      </text>
    </comment>
    <comment ref="AG14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Las empresas podrán incluir los indicadores que consideren necesarios utlizar.</t>
        </r>
      </text>
    </comment>
    <comment ref="AO14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Las empresas podrán incluir los indicadores que consideren necesarios utlizar.</t>
        </r>
      </text>
    </comment>
    <comment ref="D21" authorId="1">
      <text>
        <r>
          <rPr>
            <sz val="9"/>
            <rFont val="Tahoma"/>
            <family val="2"/>
          </rPr>
          <t xml:space="preserve">Código utilizado para identificar la partida.
</t>
        </r>
      </text>
    </comment>
    <comment ref="E21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Indica el uso de la partida. Ejemplo: "materiales de construcción", "servicios de vigilancia", etc.</t>
        </r>
      </text>
    </comment>
    <comment ref="H21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Indica el saldo de la partida correspondiente al periodo sujeto a análisis. Este saldo debe ser igual al reflejado en el estado auditado.</t>
        </r>
      </text>
    </comment>
    <comment ref="K21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Indica el saldo de la partida correspondiente al periodo sujeto a análisis. Este saldo debe ser igual al reflejado en el estado auditado.</t>
        </r>
      </text>
    </comment>
    <comment ref="L21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Indicar si justifica o no la partida.</t>
        </r>
      </text>
    </comment>
    <comment ref="M21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Indicar el folio y/o documento de referencia donde se encuentra la justificación. Suministre las observaciones que considere relevantes.</t>
        </r>
      </text>
    </comment>
    <comment ref="W21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Indica el saldo de la partida correspondiente al periodo sujeto a análisis. Este saldo debe ser igual al reflejado en el estado auditado.</t>
        </r>
      </text>
    </comment>
    <comment ref="X21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Indicar si justifica o no la partida.</t>
        </r>
      </text>
    </comment>
    <comment ref="Y21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Indicar el folio y/o documento de referencia donde se encuentra la justificación. Suministre las observaciones que considere relevantes.</t>
        </r>
      </text>
    </comment>
    <comment ref="Z21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Utilizar la herramienta financiera "análisis vertical" para determinar el peso de los costos respecto al total de un periodo determinado.</t>
        </r>
      </text>
    </comment>
    <comment ref="AF21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Indica el saldo de la partida correspondiente al periodo sujeto a análisis. Este saldo debe ser igual al reflejado en el estado auditado.</t>
        </r>
      </text>
    </comment>
    <comment ref="AG21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Indicar si justifica o no la partida.</t>
        </r>
      </text>
    </comment>
    <comment ref="AH21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Indicar el folio y/o documento de referencia donde se encuentra la justificación. Suministre las observaciones que considere relevantes.</t>
        </r>
      </text>
    </comment>
    <comment ref="AN21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Indica el saldo de la partida correspondiente al periodo sujeto a análisis. Este saldo debe ser igual al reflejado en el estado auditado.</t>
        </r>
      </text>
    </comment>
    <comment ref="AO21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Indicar si justifica o no la partida.</t>
        </r>
      </text>
    </comment>
    <comment ref="AP21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Indicar el folio y/o documento de referencia donde se encuentra la justificación. Suministre las observaciones que considere relevantes.</t>
        </r>
      </text>
    </comment>
    <comment ref="N22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Utilizar la herramienta financiera "análisis horizontal" para determinar la variación en los costos respecto al periodo anterior, en términos absolutos.</t>
        </r>
      </text>
    </comment>
    <comment ref="O22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Utilizar la herramienta financiera "análisis horizontal" para determinar la variación en los costos respecto al periodo anterior, en términos porcentuales.</t>
        </r>
      </text>
    </comment>
    <comment ref="P22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Utilizar la herramienta financiera "análisis vertical" para determinar el peso de la variación en términos absolutos (de un periodo a otro), respecto al total de variaciones del periodo.</t>
        </r>
      </text>
    </comment>
    <comment ref="AA22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Utilizar la herramienta financiera "análisis horizontal" para determinar la variación en los costos respecto al periodo anterior, en términos absolutos.</t>
        </r>
      </text>
    </comment>
    <comment ref="AB22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Utilizar la herramienta financiera "análisis horizontal" para determinar la variación en los costos respecto al periodo anterior, en términos porcentuales.</t>
        </r>
      </text>
    </comment>
    <comment ref="AC22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Utilizar la herramienta financiera "análisis vertical" para determinar el peso de la variación en términos absolutos (de un periodo a otro), respecto al total de variaciones del periodo.</t>
        </r>
      </text>
    </comment>
    <comment ref="AI22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Utilizar la herramienta financiera "análisis horizontal" para determinar la variación en los costos respecto al periodo anterior, en términos absolutos.</t>
        </r>
      </text>
    </comment>
    <comment ref="AJ22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Utilizar la herramienta financiera "análisis horizontal" para determinar la variación en los costos respecto al periodo anterior, en términos porcentuales.</t>
        </r>
      </text>
    </comment>
    <comment ref="AK22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Utilizar la herramienta financiera "análisis vertical" para determinar el peso de la variación en términos absolutos (de un periodo a otro), respecto al total de variaciones del periodo.</t>
        </r>
      </text>
    </comment>
    <comment ref="AQ22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Utilizar la herramienta financiera "análisis horizontal" para determinar la variación en los costos respecto al periodo anterior, en términos absolutos.</t>
        </r>
      </text>
    </comment>
    <comment ref="AR22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Utilizar la herramienta financiera "análisis horizontal" para determinar la variación en los costos respecto al periodo anterior, en términos porcentuales.</t>
        </r>
      </text>
    </comment>
    <comment ref="AS22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Utilizar la herramienta financiera "análisis vertical" para determinar el peso de la variación en términos absolutos (de un periodo a otro), respecto al total de variaciones del periodo.</t>
        </r>
      </text>
    </comment>
  </commentList>
</comments>
</file>

<file path=xl/sharedStrings.xml><?xml version="1.0" encoding="utf-8"?>
<sst xmlns="http://schemas.openxmlformats.org/spreadsheetml/2006/main" count="935" uniqueCount="613">
  <si>
    <t>Empresa:</t>
  </si>
  <si>
    <t>Sistema:</t>
  </si>
  <si>
    <t>Periodo</t>
  </si>
  <si>
    <t>Moneda</t>
  </si>
  <si>
    <t>Año (n-1)</t>
  </si>
  <si>
    <t>Año base (Año n)</t>
  </si>
  <si>
    <t>Año mixto historico y proyectado (Año n+1)</t>
  </si>
  <si>
    <t>Año proyectado 1 (Año n+2)</t>
  </si>
  <si>
    <t>Año proyectado 2 (Año + 3)</t>
  </si>
  <si>
    <t>Último mes real de información</t>
  </si>
  <si>
    <t>Periodo de estudio</t>
  </si>
  <si>
    <t>Datos en millones de colones</t>
  </si>
  <si>
    <t>Indicador económico</t>
  </si>
  <si>
    <t>Inflación</t>
  </si>
  <si>
    <t xml:space="preserve"> </t>
  </si>
  <si>
    <t>Análisis Vertical</t>
  </si>
  <si>
    <t>Análisis Horizontal</t>
  </si>
  <si>
    <t>Justifica</t>
  </si>
  <si>
    <t>Ref./ Obs.</t>
  </si>
  <si>
    <t>%</t>
  </si>
  <si>
    <t>Enero</t>
  </si>
  <si>
    <t>Febrero</t>
  </si>
  <si>
    <t>Marzo</t>
  </si>
  <si>
    <t>Mayo</t>
  </si>
  <si>
    <t>Julio</t>
  </si>
  <si>
    <t>Agosto</t>
  </si>
  <si>
    <t>Setiembre</t>
  </si>
  <si>
    <t>Octubre</t>
  </si>
  <si>
    <t>Noviembre</t>
  </si>
  <si>
    <t>Diciembre</t>
  </si>
  <si>
    <t>Datos en miles de colones</t>
  </si>
  <si>
    <t>Datos en colones</t>
  </si>
  <si>
    <t>-</t>
  </si>
  <si>
    <t>Gastos del sistema de generación</t>
  </si>
  <si>
    <t>Gastos del sistema de transmisión</t>
  </si>
  <si>
    <t>Gastos del sistema de alumbrado público</t>
  </si>
  <si>
    <t>Gastos compartidos</t>
  </si>
  <si>
    <t>Primer mes de proyección</t>
  </si>
  <si>
    <t>Si/No</t>
  </si>
  <si>
    <t>Descripción</t>
  </si>
  <si>
    <t>1-</t>
  </si>
  <si>
    <t>2-</t>
  </si>
  <si>
    <t>3-</t>
  </si>
  <si>
    <t>4-</t>
  </si>
  <si>
    <t>5-</t>
  </si>
  <si>
    <t>6-</t>
  </si>
  <si>
    <t>No.</t>
  </si>
  <si>
    <t xml:space="preserve">Información a completar </t>
  </si>
  <si>
    <t>Gastos del sistema de distribución</t>
  </si>
  <si>
    <t>Empresa</t>
  </si>
  <si>
    <t>Sistema</t>
  </si>
  <si>
    <t>Seleccionar si los datos a suministrar corresponden a "millones de colones", "miles de colones" o "colones".</t>
  </si>
  <si>
    <t>Nombre del petente.</t>
  </si>
  <si>
    <t>Indicar el año base, tomando en consideración que éste corresponde al corte del último estado financiero auditado, presentado a la IE.</t>
  </si>
  <si>
    <t>Esta casilla refleja los gastos que son recurrentes en el tiempo, todos los movimientos que por su naturaleza se incluyen en el histórico (años previos) y el periodo sujeto a análisis.</t>
  </si>
  <si>
    <t>Total</t>
  </si>
  <si>
    <t>7- y 8-</t>
  </si>
  <si>
    <t>8-</t>
  </si>
  <si>
    <t>Indicar la inflación del periodo correspondiente.</t>
  </si>
  <si>
    <t>con la información que se indica seguidamente:</t>
  </si>
  <si>
    <t>Utilizar la herramienta financiera "análisis horizontal" para determinar la variación en los costos respecto al periodo anterior, en términos absolutos.</t>
  </si>
  <si>
    <t>Utilizar la herramienta financiera "análisis horizontal" para determinar la variación en los costos respecto al periodo anterior, en términos porcentuales.</t>
  </si>
  <si>
    <t>Análisis Vertical       ∆   %</t>
  </si>
  <si>
    <t>Análisis Horizontal  ∆  %</t>
  </si>
  <si>
    <t xml:space="preserve">Análisis Horizontal  ∆  Abs </t>
  </si>
  <si>
    <t>Utilizar la herramienta financiera "análisis vertical" para determinar el peso de la variación en términos absolutos (de un periodo a otro), respecto al total de variaciones del periodo.</t>
  </si>
  <si>
    <t>Parámetros</t>
  </si>
  <si>
    <t>Indicar si justifica o no la partida.</t>
  </si>
  <si>
    <t>Indicar el folio y/o documento de referencia donde se encuentra la justificación. Suministre las observaciones que considere relevantes.</t>
  </si>
  <si>
    <t>Datos presentación</t>
  </si>
  <si>
    <t>Gastos Tarifarios - Recurrentes</t>
  </si>
  <si>
    <t>Gastos  Tarifarios -  No Recurrentes</t>
  </si>
  <si>
    <t xml:space="preserve">Esta casilla permite identificar los gastos que se originaron por actividades del sector eléctrico y que no  son de carácter recurrente. </t>
  </si>
  <si>
    <t>Nombre de cuenta</t>
  </si>
  <si>
    <t>N° cuenta</t>
  </si>
  <si>
    <t>01 ICE</t>
  </si>
  <si>
    <t>02 CNFL</t>
  </si>
  <si>
    <t>03 JASEC</t>
  </si>
  <si>
    <t>04 ESPH</t>
  </si>
  <si>
    <t>05 COOPEGUANACASTE</t>
  </si>
  <si>
    <t>06 COOPELESCA</t>
  </si>
  <si>
    <t>07 COOPESANTOS</t>
  </si>
  <si>
    <t>08 COOPEALFARO</t>
  </si>
  <si>
    <t>Nombre y apellidos</t>
  </si>
  <si>
    <t xml:space="preserve">Puesto </t>
  </si>
  <si>
    <t xml:space="preserve">Fecha </t>
  </si>
  <si>
    <t>Firma</t>
  </si>
  <si>
    <t>Elaboró:</t>
  </si>
  <si>
    <t>Revisó:</t>
  </si>
  <si>
    <t>Aprobó:</t>
  </si>
  <si>
    <r>
      <t xml:space="preserve">Análisis Vertical </t>
    </r>
    <r>
      <rPr>
        <b/>
        <sz val="9"/>
        <rFont val="Arial"/>
        <family val="2"/>
      </rPr>
      <t>∆</t>
    </r>
  </si>
  <si>
    <r>
      <rPr>
        <b/>
        <sz val="9"/>
        <rFont val="Arial"/>
        <family val="2"/>
      </rPr>
      <t>∆ ABS</t>
    </r>
  </si>
  <si>
    <r>
      <rPr>
        <b/>
        <sz val="9"/>
        <rFont val="Arial"/>
        <family val="2"/>
      </rPr>
      <t>∆ %</t>
    </r>
  </si>
  <si>
    <r>
      <t xml:space="preserve">Seleccionar el sistema al que pertenece el grupo de cuentas a analizar. </t>
    </r>
    <r>
      <rPr>
        <b/>
        <i/>
        <sz val="10"/>
        <color theme="1"/>
        <rFont val="Arial"/>
        <family val="2"/>
      </rPr>
      <t xml:space="preserve">Nota: </t>
    </r>
    <r>
      <rPr>
        <i/>
        <sz val="10"/>
        <color theme="1"/>
        <rFont val="Arial"/>
        <family val="2"/>
      </rPr>
      <t>en el caso que corresponda a cuentas que se asignan a dos o más sistemas, deberá elegir "Gastos Compartidos".</t>
    </r>
  </si>
  <si>
    <r>
      <t xml:space="preserve">Completar los datos solicitados en la hoja denominada </t>
    </r>
    <r>
      <rPr>
        <b/>
        <sz val="11"/>
        <color theme="1"/>
        <rFont val="Arial"/>
        <family val="2"/>
      </rPr>
      <t xml:space="preserve">"Datos" </t>
    </r>
    <r>
      <rPr>
        <sz val="11"/>
        <color theme="1"/>
        <rFont val="Arial"/>
        <family val="2"/>
      </rPr>
      <t>con la información que se describe a continuación:</t>
    </r>
  </si>
  <si>
    <t xml:space="preserve">Paso Nº 1: </t>
  </si>
  <si>
    <t>Paso Nº 2</t>
  </si>
  <si>
    <t>SI</t>
  </si>
  <si>
    <t>NO</t>
  </si>
  <si>
    <t>Colones</t>
  </si>
  <si>
    <t>Sistema de gestión de la calidad</t>
  </si>
  <si>
    <t>Proceso de tarifas eléctricas</t>
  </si>
  <si>
    <t>Versión: 1</t>
  </si>
  <si>
    <t>Página 1 de 3</t>
  </si>
  <si>
    <t>Página 2 de 3</t>
  </si>
  <si>
    <t>Instructivo costos y gastos</t>
  </si>
  <si>
    <t>GASTOS</t>
  </si>
  <si>
    <t>Total Gastos</t>
  </si>
  <si>
    <t>Compras</t>
  </si>
  <si>
    <t>Total Compras</t>
  </si>
  <si>
    <t>TOTAL COSTOS Y GASTOS</t>
  </si>
  <si>
    <t>Decretos</t>
  </si>
  <si>
    <t>Otros</t>
  </si>
  <si>
    <t>Operación y mantenimiento</t>
  </si>
  <si>
    <t>Administrativos</t>
  </si>
  <si>
    <t>Comercialización</t>
  </si>
  <si>
    <t>Gestión Productiva</t>
  </si>
  <si>
    <t>Reporte de costos y gastos. Instructivo</t>
  </si>
  <si>
    <t>Vigencia: En aprobaciòn</t>
  </si>
  <si>
    <t>Reporte de costos y gastos. Paràmetros</t>
  </si>
  <si>
    <t>Registro de costos y gastos</t>
  </si>
  <si>
    <t>Reporte de costos y gastos. Registros</t>
  </si>
  <si>
    <t>Personal</t>
  </si>
  <si>
    <t>Materiales</t>
  </si>
  <si>
    <t>Servicios contratados</t>
  </si>
  <si>
    <t>Alquileres</t>
  </si>
  <si>
    <t>Seguros</t>
  </si>
  <si>
    <t>Costos de mantenimiento</t>
  </si>
  <si>
    <t>Costos sociales y ambientales</t>
  </si>
  <si>
    <t>Costos de la gerencia comercial central</t>
  </si>
  <si>
    <t>Costos de cobranza</t>
  </si>
  <si>
    <t>Comisiones</t>
  </si>
  <si>
    <t xml:space="preserve">Gastos de las unidades administrativas (de apoyo a la gestión) </t>
  </si>
  <si>
    <t>Gerencia general y estratégica</t>
  </si>
  <si>
    <t>Auditoría interna y control de gestión</t>
  </si>
  <si>
    <t>Legales</t>
  </si>
  <si>
    <t>Relaciones públicas e institucionales</t>
  </si>
  <si>
    <t>Contaduría y tesorería</t>
  </si>
  <si>
    <t>Administración y finanzas</t>
  </si>
  <si>
    <t>Regulación</t>
  </si>
  <si>
    <t>Pagos ARESEP</t>
  </si>
  <si>
    <t>Logística y servicios generales</t>
  </si>
  <si>
    <t>Servicios informáticos</t>
  </si>
  <si>
    <t>Recursos humanos</t>
  </si>
  <si>
    <t>Otras gerencias de apoyo administrativo</t>
  </si>
  <si>
    <t>Gastos de investigación y desarrollo</t>
  </si>
  <si>
    <t>Gastos de estudios preliminares</t>
  </si>
  <si>
    <t>Gastos de preinversión</t>
  </si>
  <si>
    <t>Gastos complementarios de operación</t>
  </si>
  <si>
    <t>Gastos sociales y ambientales</t>
  </si>
  <si>
    <t>Depreciaciones y amortizaciones del ejercicio al costo</t>
  </si>
  <si>
    <t>Activos fijos adquiridos o producidos</t>
  </si>
  <si>
    <t>Edificios</t>
  </si>
  <si>
    <t>Edificios administrativos</t>
  </si>
  <si>
    <t>Maquinaria y equipos para la producción</t>
  </si>
  <si>
    <t>Otras maquinarias y equipos</t>
  </si>
  <si>
    <t>Equipos de transporte, tracción y elevación</t>
  </si>
  <si>
    <t>Equipos de comunicación</t>
  </si>
  <si>
    <t>Equipos y mobiliario de oficina</t>
  </si>
  <si>
    <t>Equipos para computación</t>
  </si>
  <si>
    <t>Equipos de laboratorio e investigación</t>
  </si>
  <si>
    <t>Maquinarias, equipos y mobiliarios diversos</t>
  </si>
  <si>
    <t>Software y programas</t>
  </si>
  <si>
    <t>Software y programas comerciales</t>
  </si>
  <si>
    <t>Software y programas administrativos</t>
  </si>
  <si>
    <t>Depreciaciones y amortizaciones del ejercicio revaluadas</t>
  </si>
  <si>
    <t>Pérdidas por deterioro y desvalorización</t>
  </si>
  <si>
    <t>Terrenos</t>
  </si>
  <si>
    <t>Deterioro y pérdidas de inventarios</t>
  </si>
  <si>
    <t>Deterioro y pérdidas de inventarios por materiales y suministros para consumo y prestación de servicios</t>
  </si>
  <si>
    <t>Deterioro y pérdidas de inventarios por bienes para la venta</t>
  </si>
  <si>
    <t>Deterioro y pérdidas de inventarios por materias primas y bienes en producción</t>
  </si>
  <si>
    <t>Deterioro de inversiones</t>
  </si>
  <si>
    <t>Incobrables</t>
  </si>
  <si>
    <t>Empresas relacionadas</t>
  </si>
  <si>
    <t>Ventas de bienes</t>
  </si>
  <si>
    <t>Terceros</t>
  </si>
  <si>
    <t>Gastos financieros</t>
  </si>
  <si>
    <t>Intereses sobre endeudamiento</t>
  </si>
  <si>
    <t>Intereses sobre títulos y valores</t>
  </si>
  <si>
    <t>Intereses sobre préstamos</t>
  </si>
  <si>
    <t>Préstamos de empresas relacionadas</t>
  </si>
  <si>
    <t>Préstamos de terceros c/p</t>
  </si>
  <si>
    <t>Otros intereses sobre endeudamiento</t>
  </si>
  <si>
    <t>Otros gastos financieros</t>
  </si>
  <si>
    <t>Intereses por deudas comerciales</t>
  </si>
  <si>
    <t>Con empresas relacionadas</t>
  </si>
  <si>
    <t>Con terceros</t>
  </si>
  <si>
    <t>Intereses por deudas sociales y fiscales</t>
  </si>
  <si>
    <t>Intereses por documentos a pagar</t>
  </si>
  <si>
    <t>Otros gastos financieros varios</t>
  </si>
  <si>
    <t>Otros gastos</t>
  </si>
  <si>
    <t>Resultados de inversiones patrimoniales y participación de los intereses minoritarios</t>
  </si>
  <si>
    <t>Impuestos, multas y recargos moratorios</t>
  </si>
  <si>
    <t>Impuestos</t>
  </si>
  <si>
    <t>Impuesto a las utilidades</t>
  </si>
  <si>
    <t>Otros impuestos</t>
  </si>
  <si>
    <t>Multas por impuestos</t>
  </si>
  <si>
    <t>Recargos moratorios por impuestos</t>
  </si>
  <si>
    <t>Devoluciones de impuestos</t>
  </si>
  <si>
    <t>Gastos confidenciales</t>
  </si>
  <si>
    <t>Descuentos y comisiones otorgadas</t>
  </si>
  <si>
    <t>Multas y/o sanciones</t>
  </si>
  <si>
    <t>Multas y/o sanciones de regulación</t>
  </si>
  <si>
    <t>Otras multas y/o sanciones</t>
  </si>
  <si>
    <t xml:space="preserve">Indemnizaciones </t>
  </si>
  <si>
    <t>Donaciones</t>
  </si>
  <si>
    <t>Faltante de fondos</t>
  </si>
  <si>
    <t>Faltantes y otros resultados por objetos de valor</t>
  </si>
  <si>
    <t>Resultados por operaciones discontinuadas</t>
  </si>
  <si>
    <t>5.2.</t>
  </si>
  <si>
    <t>5.2.1.</t>
  </si>
  <si>
    <t>5.2.2.</t>
  </si>
  <si>
    <t>5.2.3.</t>
  </si>
  <si>
    <t>5.3.</t>
  </si>
  <si>
    <t>5.3.1.</t>
  </si>
  <si>
    <t>5.3.1.01.</t>
  </si>
  <si>
    <t>5.3.1.02.</t>
  </si>
  <si>
    <t>5.3.1.03.</t>
  </si>
  <si>
    <t>5.3.1.04.</t>
  </si>
  <si>
    <t>5.3.1.05.</t>
  </si>
  <si>
    <t>5.3.1.99.</t>
  </si>
  <si>
    <t>5.3.2.</t>
  </si>
  <si>
    <t>5.3.2.01.</t>
  </si>
  <si>
    <t>5.3.2.02.</t>
  </si>
  <si>
    <t>5.3.2.03.</t>
  </si>
  <si>
    <t>5.3.2.04.</t>
  </si>
  <si>
    <t>5.3.2.05.</t>
  </si>
  <si>
    <t>5.3.2.99.</t>
  </si>
  <si>
    <t>5.3.3.</t>
  </si>
  <si>
    <t>5.3.3.01.</t>
  </si>
  <si>
    <t>5.3.3.02.</t>
  </si>
  <si>
    <t>5.3.3.03.</t>
  </si>
  <si>
    <t>5.3.3.04.</t>
  </si>
  <si>
    <t>5.3.3.05.</t>
  </si>
  <si>
    <t>5.3.3.99.</t>
  </si>
  <si>
    <t>5.4.</t>
  </si>
  <si>
    <t>5.4.1.</t>
  </si>
  <si>
    <t>5.4.1.01.</t>
  </si>
  <si>
    <t>5.4.1.02.</t>
  </si>
  <si>
    <t>5.4.1.03.</t>
  </si>
  <si>
    <t>5.4.1.04.</t>
  </si>
  <si>
    <t>5.4.1.05.</t>
  </si>
  <si>
    <t>5.4.1.99.</t>
  </si>
  <si>
    <t>5.5.</t>
  </si>
  <si>
    <t>5.5.1.</t>
  </si>
  <si>
    <t>5.5.1.01.</t>
  </si>
  <si>
    <t>5.5.1.02.</t>
  </si>
  <si>
    <t>5.5.1.03.</t>
  </si>
  <si>
    <t>5.5.1.04.</t>
  </si>
  <si>
    <t>5.5.1.05.</t>
  </si>
  <si>
    <t>5.5.1.99.</t>
  </si>
  <si>
    <t>5.6.</t>
  </si>
  <si>
    <t>5.7.</t>
  </si>
  <si>
    <t>5.8.</t>
  </si>
  <si>
    <t>5.8.1.</t>
  </si>
  <si>
    <t>5.8.2.</t>
  </si>
  <si>
    <t>5.9.</t>
  </si>
  <si>
    <t>5.10</t>
  </si>
  <si>
    <t>5.10.1</t>
  </si>
  <si>
    <t>5.10.1.01</t>
  </si>
  <si>
    <t>5.10.1.01.01</t>
  </si>
  <si>
    <t>5.10.1.01.02</t>
  </si>
  <si>
    <t>5.10.1.01.03</t>
  </si>
  <si>
    <t>5.10.1.01.04</t>
  </si>
  <si>
    <t>5.10.1.01.05</t>
  </si>
  <si>
    <t>5.10.1.01.06</t>
  </si>
  <si>
    <t>5.10.1.01.07</t>
  </si>
  <si>
    <t>5.10.1.01.99</t>
  </si>
  <si>
    <t>5.10.1.02</t>
  </si>
  <si>
    <t>5.10.1.02.01</t>
  </si>
  <si>
    <t>5.10.1.02.09</t>
  </si>
  <si>
    <t>5.10.2</t>
  </si>
  <si>
    <t>5.10.2.01</t>
  </si>
  <si>
    <t>5.10.2.01.01</t>
  </si>
  <si>
    <t>5.10.2.01.02</t>
  </si>
  <si>
    <t>5.10.2.01.03</t>
  </si>
  <si>
    <t>5.10.2.01.04</t>
  </si>
  <si>
    <t>5.10.2.01.05</t>
  </si>
  <si>
    <t>5.10.2.01.06</t>
  </si>
  <si>
    <t>5.10.2.01.07</t>
  </si>
  <si>
    <t>5.10.2.01.99</t>
  </si>
  <si>
    <t>5.10.2.02</t>
  </si>
  <si>
    <t>5.10.2.02.01</t>
  </si>
  <si>
    <t>5.10.2.02.09</t>
  </si>
  <si>
    <t>5.11</t>
  </si>
  <si>
    <t>5.11.1</t>
  </si>
  <si>
    <t>5.11.1.01</t>
  </si>
  <si>
    <t>5.11.1.02</t>
  </si>
  <si>
    <t>5.11.1.02.01</t>
  </si>
  <si>
    <t>5.11.1.03</t>
  </si>
  <si>
    <t>5.12</t>
  </si>
  <si>
    <t>5.12.1</t>
  </si>
  <si>
    <t>5.12.2.01</t>
  </si>
  <si>
    <t>5.12.2.02</t>
  </si>
  <si>
    <t>Costos de operación y mantenimiento asociados al servicio de transmisión</t>
  </si>
  <si>
    <t>Costos de la gerencia de operación y mantenimiento central</t>
  </si>
  <si>
    <t>Costos de operación</t>
  </si>
  <si>
    <t>Mantenimiento del sistema principal</t>
  </si>
  <si>
    <t xml:space="preserve">Mantenimiento preventivo </t>
  </si>
  <si>
    <t>Mantenimiento correctivo</t>
  </si>
  <si>
    <t>Mantenimiento sistema de conexión</t>
  </si>
  <si>
    <t>Mantenimiento preventivo</t>
  </si>
  <si>
    <t>Costos comerciales asociados al servicio de transmisión</t>
  </si>
  <si>
    <t>Costos de facturación</t>
  </si>
  <si>
    <t>Gastos administrativos (de apoyo a la gestión) asociados al servicio de transmisión</t>
  </si>
  <si>
    <t>Canon de regulación</t>
  </si>
  <si>
    <t>Propiedades, planta y equipos afectos a la concesión de transmisión</t>
  </si>
  <si>
    <t>Edificios de transmisión</t>
  </si>
  <si>
    <t>Subestaciones transmisión</t>
  </si>
  <si>
    <t>Líneas de Transmisión</t>
  </si>
  <si>
    <t>Bienes intangibles afectos a la concesión de transmisión</t>
  </si>
  <si>
    <t>Software y programas de transmisión</t>
  </si>
  <si>
    <t>Otros bienes intangibles afectos a la concesión de transmisión</t>
  </si>
  <si>
    <t>Activos fijos donados o transferidos</t>
  </si>
  <si>
    <t>Venta de servicios de transmisión</t>
  </si>
  <si>
    <t>Distribuidoras</t>
  </si>
  <si>
    <t>Usuarios directos</t>
  </si>
  <si>
    <t>Transporte regional</t>
  </si>
  <si>
    <t xml:space="preserve">Otros gastos </t>
  </si>
  <si>
    <t>Gastos  varios</t>
  </si>
  <si>
    <t>Resultados por pérdida de recuperación de ejercicios anteriores</t>
  </si>
  <si>
    <t>Otros resultados</t>
  </si>
  <si>
    <t>5.2.1.01.</t>
  </si>
  <si>
    <t>5.2.1.02.</t>
  </si>
  <si>
    <t>5.2.1.03.</t>
  </si>
  <si>
    <t>5.2.1.04.</t>
  </si>
  <si>
    <t>5.2.1.05.</t>
  </si>
  <si>
    <t>5.2.1.99.</t>
  </si>
  <si>
    <t>5.2.2.01.</t>
  </si>
  <si>
    <t>5.2.2.02.</t>
  </si>
  <si>
    <t>5.2.2.03.</t>
  </si>
  <si>
    <t>5.2.2.04.</t>
  </si>
  <si>
    <t>5.2.2.05.</t>
  </si>
  <si>
    <t>5.2.2.99.</t>
  </si>
  <si>
    <t>5.2.3.01.</t>
  </si>
  <si>
    <t>5.2.3.01.01.</t>
  </si>
  <si>
    <t>5.2.3.01.01.01.</t>
  </si>
  <si>
    <t>5.2.3.01.01.02.</t>
  </si>
  <si>
    <t>5.2.3.01.01.03.</t>
  </si>
  <si>
    <t>5.2.3.01.01.04.</t>
  </si>
  <si>
    <t>5.2.3.01.01.05.</t>
  </si>
  <si>
    <t>5.2.3.01.01.99.</t>
  </si>
  <si>
    <t>5.2.3.01.02.</t>
  </si>
  <si>
    <t>5.2.3.01.02.01.</t>
  </si>
  <si>
    <t>5.2.3.01.02.02.</t>
  </si>
  <si>
    <t>5.2.3.01.02.03.</t>
  </si>
  <si>
    <t>5.2.3.01.02.04.</t>
  </si>
  <si>
    <t>5.2.3.01.02.05.</t>
  </si>
  <si>
    <t>5.2.3.01.02.99.</t>
  </si>
  <si>
    <t>5.2.3.02.</t>
  </si>
  <si>
    <t>5.2.3.02.01.</t>
  </si>
  <si>
    <t>5.2.3.02.01.01.</t>
  </si>
  <si>
    <t>5.2.3.02.01.02.</t>
  </si>
  <si>
    <t>5.2.3.02.01.03.</t>
  </si>
  <si>
    <t>5.2.3.02.01.04.</t>
  </si>
  <si>
    <t>5.2.3.02.01.05.</t>
  </si>
  <si>
    <t>5.2.3.02.01.99.</t>
  </si>
  <si>
    <t>5.2.3.02.02.</t>
  </si>
  <si>
    <t>5.2.3.02.02.01.</t>
  </si>
  <si>
    <t>5.2.3.02.02.02.</t>
  </si>
  <si>
    <t>5.2.3.02.02.03.</t>
  </si>
  <si>
    <t>5.2.3.02.02.04.</t>
  </si>
  <si>
    <t>5.2.3.02.02.05.</t>
  </si>
  <si>
    <t>5.2.3.02.02.99.</t>
  </si>
  <si>
    <t>5.2.4.</t>
  </si>
  <si>
    <t>5.3.3.06.</t>
  </si>
  <si>
    <t>5.4.1.01.01.</t>
  </si>
  <si>
    <t>5.4.1.01.02.</t>
  </si>
  <si>
    <t>5.4.1.01.03.</t>
  </si>
  <si>
    <t>5.4.1.01.04.</t>
  </si>
  <si>
    <t>5.4.1.01.05.</t>
  </si>
  <si>
    <t>5.4.1.01.99.</t>
  </si>
  <si>
    <t>5.4.1.02.01.</t>
  </si>
  <si>
    <t>5.4.1.02.02.</t>
  </si>
  <si>
    <t>5.4.1.02.03.</t>
  </si>
  <si>
    <t>5.4.1.02.04.</t>
  </si>
  <si>
    <t>5.4.1.02.05.</t>
  </si>
  <si>
    <t>5.4.1.02.99.</t>
  </si>
  <si>
    <t>5.4.1.03.01.</t>
  </si>
  <si>
    <t>5.4.1.03.02.</t>
  </si>
  <si>
    <t>5.4.1.03.03.</t>
  </si>
  <si>
    <t>5.4.1.03.04.</t>
  </si>
  <si>
    <t>5.4.1.03.05.</t>
  </si>
  <si>
    <t>5.4.1.03.99.</t>
  </si>
  <si>
    <t>5.4.1.04.01.</t>
  </si>
  <si>
    <t>5.4.1.04.02.</t>
  </si>
  <si>
    <t>5.4.1.04.03.</t>
  </si>
  <si>
    <t>5.4.1.04.04.</t>
  </si>
  <si>
    <t>5.4.1.04.05.</t>
  </si>
  <si>
    <t>5.4.1.04.99.</t>
  </si>
  <si>
    <t>5.4.1.05.01.</t>
  </si>
  <si>
    <t>5.4.1.05.02.</t>
  </si>
  <si>
    <t>5.4.1.05.03.</t>
  </si>
  <si>
    <t>5.4.1.05.04.</t>
  </si>
  <si>
    <t>5.4.1.05.05.</t>
  </si>
  <si>
    <t>5.4.1.05.99.</t>
  </si>
  <si>
    <t>5.4.1.06.</t>
  </si>
  <si>
    <t>5.4.1.06.01.</t>
  </si>
  <si>
    <t>5.4.1.06.02.</t>
  </si>
  <si>
    <t>5.4.1.06.03.</t>
  </si>
  <si>
    <t>5.4.1.06.04.</t>
  </si>
  <si>
    <t>5.4.1.06.05.</t>
  </si>
  <si>
    <t>5.4.1.06.99.</t>
  </si>
  <si>
    <t>5.4.1.07.</t>
  </si>
  <si>
    <t>5.4.1.07.01.</t>
  </si>
  <si>
    <t>5.4.1.07.02.</t>
  </si>
  <si>
    <t>5.4.1.07.03.</t>
  </si>
  <si>
    <t>5.4.1.07.04.</t>
  </si>
  <si>
    <t>5.4.1.07.05.</t>
  </si>
  <si>
    <t>5.4.1.07.06.</t>
  </si>
  <si>
    <t>5.4.1.07.06.01.</t>
  </si>
  <si>
    <t>5.4.1.07.99.</t>
  </si>
  <si>
    <t>5.4.1.08.</t>
  </si>
  <si>
    <t>5.4.1.08.01.</t>
  </si>
  <si>
    <t>5.4.1.08.02.</t>
  </si>
  <si>
    <t>5.4.1.08.03.</t>
  </si>
  <si>
    <t>5.4.1.08.04.</t>
  </si>
  <si>
    <t>5.4.1.08.05.</t>
  </si>
  <si>
    <t>5.4.1.08.99.</t>
  </si>
  <si>
    <t>5.4.1.09.</t>
  </si>
  <si>
    <t>5.4.1.09.01.</t>
  </si>
  <si>
    <t>5.4.1.09.02.</t>
  </si>
  <si>
    <t>5.4.1.09.03.</t>
  </si>
  <si>
    <t>5.4.1.09.04.</t>
  </si>
  <si>
    <t>5.4.1.09.05.</t>
  </si>
  <si>
    <t>5.4.1.09.99.</t>
  </si>
  <si>
    <t>5.4.1.10.</t>
  </si>
  <si>
    <t>5.4.1.10.01.</t>
  </si>
  <si>
    <t>5.4.1.10.02.</t>
  </si>
  <si>
    <t>5.4.1.10.03.</t>
  </si>
  <si>
    <t>5.4.1.10.04.</t>
  </si>
  <si>
    <t>5.4.1.10.05.</t>
  </si>
  <si>
    <t>5.4.1.10.99.</t>
  </si>
  <si>
    <t>5.4.1.99.01.</t>
  </si>
  <si>
    <t>5.4.1.99.02.</t>
  </si>
  <si>
    <t>5.4.1.99.03.</t>
  </si>
  <si>
    <t>5.4.1.99.04.</t>
  </si>
  <si>
    <t>5.4.1.99.05.</t>
  </si>
  <si>
    <t>5.4.1.99.99.</t>
  </si>
  <si>
    <t>5.5.2.</t>
  </si>
  <si>
    <t>5.5.2.01.</t>
  </si>
  <si>
    <t>5.5.2.02.</t>
  </si>
  <si>
    <t>5.5.2.03.</t>
  </si>
  <si>
    <t>5.5.2.04.</t>
  </si>
  <si>
    <t>5.5.2.05.</t>
  </si>
  <si>
    <t>5.5.2.99.</t>
  </si>
  <si>
    <t>5.6.1.</t>
  </si>
  <si>
    <t>5.6.2.</t>
  </si>
  <si>
    <t>5.6.3.</t>
  </si>
  <si>
    <t>5.6.4.</t>
  </si>
  <si>
    <t>5.6.5.</t>
  </si>
  <si>
    <t>5.6.99</t>
  </si>
  <si>
    <t>5.8.1.01.</t>
  </si>
  <si>
    <t>5.8.1.01.02.</t>
  </si>
  <si>
    <t>5.8.1.01.02.01.</t>
  </si>
  <si>
    <t>5.8.1.01.02.03.</t>
  </si>
  <si>
    <t>5.8.1.01.03.</t>
  </si>
  <si>
    <t>5.8.1.01.03.01.</t>
  </si>
  <si>
    <t>5.8.1.01.03.02.</t>
  </si>
  <si>
    <t>5.8.1.01.03.99.</t>
  </si>
  <si>
    <t>5.8.1.01.04.</t>
  </si>
  <si>
    <t>5.8.1.01.05.</t>
  </si>
  <si>
    <t>5.8.1.01.06.</t>
  </si>
  <si>
    <t>5.8.1.01.07.</t>
  </si>
  <si>
    <t>5.8.1.01.08.</t>
  </si>
  <si>
    <t>5.8.1.01.99.</t>
  </si>
  <si>
    <t>5.8.1.02.</t>
  </si>
  <si>
    <t>5.8.1.02.03.</t>
  </si>
  <si>
    <t>5.8.1.02.03.01.</t>
  </si>
  <si>
    <t>5.8.1.02.03.02.</t>
  </si>
  <si>
    <t>5.8.1.02.03.03.</t>
  </si>
  <si>
    <t>5.8.1.02.09.</t>
  </si>
  <si>
    <t>5.8.2.01.</t>
  </si>
  <si>
    <t>5.8.2.01.02.</t>
  </si>
  <si>
    <t>5.8.2.01.02.01.</t>
  </si>
  <si>
    <t>5.8.2.01.02.03.</t>
  </si>
  <si>
    <t>5.8.2.01.03.</t>
  </si>
  <si>
    <t>5.8.2.01.03.01.</t>
  </si>
  <si>
    <t>5.8.2.01.03.02.</t>
  </si>
  <si>
    <t>5.8.2.01.03.99.</t>
  </si>
  <si>
    <t>5.8.2.01.04.</t>
  </si>
  <si>
    <t>5.8.2.01.05.</t>
  </si>
  <si>
    <t>5.8.2.01.06.</t>
  </si>
  <si>
    <t>5.8.2.01.07.</t>
  </si>
  <si>
    <t>5.8.2.01.08.</t>
  </si>
  <si>
    <t>5.8.2.01.99.</t>
  </si>
  <si>
    <t>5.8.2.02.</t>
  </si>
  <si>
    <t>5.8.2.02.03.</t>
  </si>
  <si>
    <t>5.8.2.02.03.01.</t>
  </si>
  <si>
    <t>5.8.2.02.03.02.</t>
  </si>
  <si>
    <t>5.8.2.02.03.03.</t>
  </si>
  <si>
    <t>5.8.2.02.09.</t>
  </si>
  <si>
    <t>5.9.1.</t>
  </si>
  <si>
    <t>5.9.1.01.</t>
  </si>
  <si>
    <t>5.9.1.01.02.</t>
  </si>
  <si>
    <t>5.9.1.01.02.01.</t>
  </si>
  <si>
    <t>5.9.1.01.02.03.</t>
  </si>
  <si>
    <t>5.9.1.01.03.</t>
  </si>
  <si>
    <t>5.9.1.01.03.01.</t>
  </si>
  <si>
    <t>5.9.1.01.03.02.</t>
  </si>
  <si>
    <t>5.9.1.01.03.99.</t>
  </si>
  <si>
    <t>5.9.1.01.04.</t>
  </si>
  <si>
    <t>5.9.1.01.05.</t>
  </si>
  <si>
    <t>5.9.1.01.06.</t>
  </si>
  <si>
    <t>5.9.1.01.07.</t>
  </si>
  <si>
    <t>5.9.1.01.08.</t>
  </si>
  <si>
    <t>5.9.1.01.99.</t>
  </si>
  <si>
    <t>5.9.1.02.</t>
  </si>
  <si>
    <t>5.9.1.02.03.</t>
  </si>
  <si>
    <t>5.9.1.02.03.01.</t>
  </si>
  <si>
    <t>5.9.1.02.03.02.</t>
  </si>
  <si>
    <t>5.9.1.02.03.03.</t>
  </si>
  <si>
    <t>5.9.1.02.09.</t>
  </si>
  <si>
    <t>5.9.2.</t>
  </si>
  <si>
    <t>5.9.2.01.</t>
  </si>
  <si>
    <t>5.9.2.01.02.</t>
  </si>
  <si>
    <t>5.9.2.01.02.01.</t>
  </si>
  <si>
    <t>5.9.2.01.02.03.</t>
  </si>
  <si>
    <t>5.9.2.01.03.</t>
  </si>
  <si>
    <t>5.9.2.01.03.01.</t>
  </si>
  <si>
    <t>5.9.2.01.03.02.</t>
  </si>
  <si>
    <t>5.9.2.01.03.99.</t>
  </si>
  <si>
    <t>5.9.2.01.04.</t>
  </si>
  <si>
    <t>5.9.2.01.05.</t>
  </si>
  <si>
    <t>5.9.2.01.06.</t>
  </si>
  <si>
    <t>5.9.2.01.07.</t>
  </si>
  <si>
    <t>5.9.2.01.08.</t>
  </si>
  <si>
    <t>5.9.2.01.99.</t>
  </si>
  <si>
    <t>5.9.2.02.</t>
  </si>
  <si>
    <t>5.9.2.02.03.</t>
  </si>
  <si>
    <t>5.9.2.02.03.01.</t>
  </si>
  <si>
    <t>5.9.2.02.03.02.</t>
  </si>
  <si>
    <t>5.9.2.02.03.03.</t>
  </si>
  <si>
    <t>5.9.2.02.09.</t>
  </si>
  <si>
    <t>5.10.1.01.08</t>
  </si>
  <si>
    <t>5.10.2.01.08</t>
  </si>
  <si>
    <t>5.10.4</t>
  </si>
  <si>
    <t>5.10.4.01</t>
  </si>
  <si>
    <t>5.10.4.02</t>
  </si>
  <si>
    <t>5.10.4.03</t>
  </si>
  <si>
    <t>5.10.5</t>
  </si>
  <si>
    <t>5.10.6</t>
  </si>
  <si>
    <t>5.10.6.01</t>
  </si>
  <si>
    <t>5.10.6.01.01</t>
  </si>
  <si>
    <t>5.10.6.01.02</t>
  </si>
  <si>
    <t>5.10.6.01.02.01</t>
  </si>
  <si>
    <t>5.10.6.01.02.02</t>
  </si>
  <si>
    <t>5.10.6.01.02.03</t>
  </si>
  <si>
    <t>5.10.6.02</t>
  </si>
  <si>
    <t>5.10.6.02.01</t>
  </si>
  <si>
    <t>5.10.6.02.02</t>
  </si>
  <si>
    <t>5.10.6.02.02.01</t>
  </si>
  <si>
    <t>5.10.6.02.02.02</t>
  </si>
  <si>
    <t>5.10.6.02.02.03</t>
  </si>
  <si>
    <t>5.11.1.02.02</t>
  </si>
  <si>
    <t>5.11.1.03.01</t>
  </si>
  <si>
    <t>5.11.1.03.02</t>
  </si>
  <si>
    <t>5.11.9</t>
  </si>
  <si>
    <t>5.11.9.01</t>
  </si>
  <si>
    <t>5.11.9.01.01</t>
  </si>
  <si>
    <t>5.11.9.01.02</t>
  </si>
  <si>
    <t>5.11.9.02</t>
  </si>
  <si>
    <t>5.11.9.04</t>
  </si>
  <si>
    <t>5.11.9.04.01</t>
  </si>
  <si>
    <t>5.11.9.04.02</t>
  </si>
  <si>
    <t>5.11.9.99</t>
  </si>
  <si>
    <t>5.12.9</t>
  </si>
  <si>
    <t>5.12.9.02</t>
  </si>
  <si>
    <t>5.12.9.02.01</t>
  </si>
  <si>
    <t>5.12.9.02.01.01</t>
  </si>
  <si>
    <t>5.12.9.02.01.99</t>
  </si>
  <si>
    <t>5.12.9.02.02</t>
  </si>
  <si>
    <t>5.12.9.02.03</t>
  </si>
  <si>
    <t>5.12.9.03</t>
  </si>
  <si>
    <t>5.12.9.03.01</t>
  </si>
  <si>
    <t>5.12.9.03.99</t>
  </si>
  <si>
    <t>5.12.9.99</t>
  </si>
  <si>
    <t>5.12.9.99.01</t>
  </si>
  <si>
    <t>5.12.9.99.02</t>
  </si>
  <si>
    <t>5.12.9.99.03</t>
  </si>
  <si>
    <t>5.12.9.99.03.03</t>
  </si>
  <si>
    <t>5.12.9.99.03.99</t>
  </si>
  <si>
    <t>5.12.9.99.04</t>
  </si>
  <si>
    <t>5.12.9.99.05</t>
  </si>
  <si>
    <t>5.12.9.99.06</t>
  </si>
  <si>
    <t>5.12.9.99.07</t>
  </si>
  <si>
    <t>5.12.9.99.08</t>
  </si>
  <si>
    <t>5.12.9.99.09</t>
  </si>
  <si>
    <t>5.12.9.99.99</t>
  </si>
  <si>
    <t>Sub-Total Gastos</t>
  </si>
  <si>
    <t>Gastos Tarifarios recurrentes</t>
  </si>
  <si>
    <t>Gastos Tarifarios No-recurrentes</t>
  </si>
  <si>
    <t>Descripción del código de la cuenta.</t>
  </si>
  <si>
    <t>Indica el saldo de la partida correspondiente al periodo sujeto a análisis. Este saldo debe ser igual al reflejado en el estado auditado, cuando corresponda.</t>
  </si>
  <si>
    <t>Gastos Tarifarios - Recurrentes en la última fijación tarifaria.</t>
  </si>
  <si>
    <t>Esta casilla refleja los gastos que son recurrentes en el tiempo y que fueron incluidos en la última fijación tarifaria.</t>
  </si>
  <si>
    <t>Gastos  Tarifarios -  No Recurrentes en la última fijación tarifaria</t>
  </si>
  <si>
    <t xml:space="preserve">Esta casilla permite identificar los gastos que se originaron por actividades del sector eléctrico y que no  son de carácter recurrente y que fueron incluidos en la última fijación tarifaria. </t>
  </si>
  <si>
    <t>Código: IE-RE-7719-1</t>
  </si>
  <si>
    <t>Código: IE-RE-7719-2</t>
  </si>
  <si>
    <t>Código: IE-RE-7719-3</t>
  </si>
  <si>
    <t>Página 3 de 3</t>
  </si>
  <si>
    <r>
      <t xml:space="preserve">Ir a la hoja denominada </t>
    </r>
    <r>
      <rPr>
        <b/>
        <sz val="11"/>
        <color theme="1"/>
        <rFont val="Arial"/>
        <family val="2"/>
      </rPr>
      <t xml:space="preserve">"Parámetros" </t>
    </r>
    <r>
      <rPr>
        <sz val="11"/>
        <color theme="1"/>
        <rFont val="Arial"/>
        <family val="2"/>
      </rPr>
      <t xml:space="preserve">y llenar </t>
    </r>
    <r>
      <rPr>
        <b/>
        <u val="single"/>
        <sz val="11"/>
        <color theme="1"/>
        <rFont val="Arial"/>
        <family val="2"/>
      </rPr>
      <t>únicamente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las casillas sombreadas en </t>
    </r>
    <r>
      <rPr>
        <b/>
        <sz val="11"/>
        <color theme="0"/>
        <rFont val="Arial"/>
        <family val="2"/>
      </rPr>
      <t>color</t>
    </r>
  </si>
  <si>
    <t>Indicar el último mes disponible de datos reales a introducir en la solicitud de ajuste tarifario, en caso de que esta opción no aplique escoger "N/A".</t>
  </si>
  <si>
    <t>Indicar el primer mes a proyectar en la solicitud de ajuste tarifario, si el dato anterior corresponde la opción "N/A", escoger la misma para este dato.</t>
  </si>
  <si>
    <t>Código de la cuenta según el plan de cuentas regulatorio para el sistema de generación.</t>
  </si>
  <si>
    <t xml:space="preserve">Abril </t>
  </si>
  <si>
    <t xml:space="preserve">Junio </t>
  </si>
  <si>
    <t>N/A</t>
  </si>
  <si>
    <t>Cuentas Contables</t>
  </si>
  <si>
    <t>% Homologación</t>
  </si>
  <si>
    <t>Plan de cuentas Regulatorio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</si>
</sst>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mmmm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9"/>
      <name val="Tahoma"/>
      <family val="2"/>
    </font>
    <font>
      <sz val="11"/>
      <color rgb="FFFF0000"/>
      <name val="Arial"/>
      <family val="2"/>
    </font>
    <font>
      <b/>
      <sz val="9"/>
      <name val="Tahoma"/>
      <family val="2"/>
    </font>
    <font>
      <b/>
      <sz val="9"/>
      <color theme="0"/>
      <name val="Arial"/>
      <family val="2"/>
    </font>
    <font>
      <b/>
      <i/>
      <sz val="11"/>
      <name val="Arial"/>
      <family val="2"/>
    </font>
    <font>
      <sz val="18"/>
      <name val="Arial"/>
      <family val="2"/>
    </font>
    <font>
      <b/>
      <sz val="9"/>
      <name val="Calibri"/>
      <family val="2"/>
      <scheme val="minor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0"/>
      <name val="Calibri"/>
      <family val="2"/>
    </font>
    <font>
      <sz val="11"/>
      <name val="Calibri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DDC"/>
        <bgColor indexed="64"/>
      </patternFill>
    </fill>
    <fill>
      <patternFill patternType="solid">
        <fgColor rgb="FFFFC932"/>
        <bgColor indexed="64"/>
      </patternFill>
    </fill>
    <fill>
      <patternFill patternType="solid">
        <fgColor rgb="FF72CDF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5843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>
        <color theme="0" tint="-0.4999699890613556"/>
      </left>
      <right/>
      <top/>
      <bottom/>
    </border>
    <border>
      <left/>
      <right style="medium">
        <color theme="0" tint="-0.4999699890613556"/>
      </right>
      <top/>
      <bottom/>
    </border>
    <border>
      <left style="medium">
        <color theme="0" tint="-0.4999699890613556"/>
      </left>
      <right/>
      <top/>
      <bottom style="medium">
        <color theme="0" tint="-0.4999699890613556"/>
      </bottom>
    </border>
    <border>
      <left/>
      <right style="medium">
        <color theme="0" tint="-0.4999699890613556"/>
      </right>
      <top/>
      <bottom style="medium">
        <color theme="0" tint="-0.4999699890613556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  <border>
      <left/>
      <right/>
      <top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1" applyNumberFormat="0" applyFill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96">
    <xf numFmtId="0" fontId="0" fillId="0" borderId="0" xfId="0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9" fillId="2" borderId="0" xfId="24" applyFont="1" applyFill="1">
      <alignment/>
      <protection/>
    </xf>
    <xf numFmtId="0" fontId="11" fillId="0" borderId="0" xfId="21" applyFont="1" applyAlignment="1">
      <alignment vertical="center"/>
    </xf>
    <xf numFmtId="0" fontId="15" fillId="0" borderId="2" xfId="0" applyFont="1" applyBorder="1"/>
    <xf numFmtId="0" fontId="8" fillId="2" borderId="0" xfId="0" applyFont="1" applyFill="1" applyAlignment="1">
      <alignment horizontal="center"/>
    </xf>
    <xf numFmtId="0" fontId="8" fillId="2" borderId="3" xfId="0" applyFont="1" applyFill="1" applyBorder="1" applyAlignment="1">
      <alignment/>
    </xf>
    <xf numFmtId="0" fontId="8" fillId="2" borderId="4" xfId="0" applyFont="1" applyFill="1" applyBorder="1"/>
    <xf numFmtId="0" fontId="8" fillId="2" borderId="5" xfId="0" applyFont="1" applyFill="1" applyBorder="1" applyAlignment="1">
      <alignment/>
    </xf>
    <xf numFmtId="0" fontId="8" fillId="2" borderId="6" xfId="0" applyFont="1" applyFill="1" applyBorder="1"/>
    <xf numFmtId="0" fontId="8" fillId="2" borderId="7" xfId="0" applyFont="1" applyFill="1" applyBorder="1" applyAlignment="1">
      <alignment/>
    </xf>
    <xf numFmtId="0" fontId="8" fillId="2" borderId="8" xfId="0" applyFont="1" applyFill="1" applyBorder="1"/>
    <xf numFmtId="0" fontId="7" fillId="0" borderId="0" xfId="21" applyFont="1" applyAlignment="1">
      <alignment vertical="center"/>
    </xf>
    <xf numFmtId="0" fontId="8" fillId="2" borderId="0" xfId="0" applyFont="1" applyFill="1" applyAlignment="1">
      <alignment horizontal="right"/>
    </xf>
    <xf numFmtId="0" fontId="6" fillId="2" borderId="6" xfId="0" applyFont="1" applyFill="1" applyBorder="1" applyAlignment="1">
      <alignment horizontal="center"/>
    </xf>
    <xf numFmtId="0" fontId="6" fillId="2" borderId="9" xfId="0" applyFont="1" applyFill="1" applyBorder="1"/>
    <xf numFmtId="0" fontId="6" fillId="2" borderId="0" xfId="0" applyFont="1" applyFill="1"/>
    <xf numFmtId="0" fontId="6" fillId="2" borderId="2" xfId="0" applyFont="1" applyFill="1" applyBorder="1" applyAlignment="1">
      <alignment vertical="center"/>
    </xf>
    <xf numFmtId="0" fontId="16" fillId="0" borderId="0" xfId="21" applyFont="1" applyAlignment="1">
      <alignment vertical="center"/>
    </xf>
    <xf numFmtId="0" fontId="16" fillId="0" borderId="2" xfId="0" applyFont="1" applyBorder="1" applyAlignment="1">
      <alignment horizontal="center"/>
    </xf>
    <xf numFmtId="0" fontId="16" fillId="0" borderId="2" xfId="0" applyFont="1" applyBorder="1"/>
    <xf numFmtId="0" fontId="21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15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21" fillId="2" borderId="0" xfId="0" applyFont="1" applyFill="1" applyAlignment="1">
      <alignment horizontal="center"/>
    </xf>
    <xf numFmtId="0" fontId="25" fillId="0" borderId="0" xfId="23" applyFont="1" applyBorder="1"/>
    <xf numFmtId="0" fontId="6" fillId="2" borderId="0" xfId="0" applyFont="1" applyFill="1" applyAlignment="1">
      <alignment horizontal="center"/>
    </xf>
    <xf numFmtId="0" fontId="27" fillId="2" borderId="0" xfId="0" applyFont="1" applyFill="1"/>
    <xf numFmtId="0" fontId="28" fillId="0" borderId="0" xfId="0" applyFont="1" applyAlignment="1">
      <alignment vertical="center"/>
    </xf>
    <xf numFmtId="0" fontId="29" fillId="2" borderId="0" xfId="0" applyFont="1" applyFill="1"/>
    <xf numFmtId="0" fontId="27" fillId="2" borderId="0" xfId="0" applyFont="1" applyFill="1" applyAlignment="1">
      <alignment horizontal="center"/>
    </xf>
    <xf numFmtId="0" fontId="29" fillId="2" borderId="0" xfId="0" applyFont="1" applyFill="1" applyAlignment="1">
      <alignment horizontal="center"/>
    </xf>
    <xf numFmtId="0" fontId="6" fillId="2" borderId="2" xfId="0" applyFont="1" applyFill="1" applyBorder="1" applyAlignment="1">
      <alignment vertical="center" wrapText="1"/>
    </xf>
    <xf numFmtId="0" fontId="8" fillId="3" borderId="0" xfId="0" applyFont="1" applyFill="1"/>
    <xf numFmtId="0" fontId="27" fillId="3" borderId="0" xfId="0" applyFont="1" applyFill="1"/>
    <xf numFmtId="9" fontId="27" fillId="3" borderId="0" xfId="25" applyFont="1" applyFill="1"/>
    <xf numFmtId="164" fontId="29" fillId="2" borderId="0" xfId="0" applyNumberFormat="1" applyFont="1" applyFill="1"/>
    <xf numFmtId="0" fontId="8" fillId="2" borderId="10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Protection="1"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12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left"/>
      <protection locked="0"/>
    </xf>
    <xf numFmtId="0" fontId="9" fillId="2" borderId="0" xfId="24" applyFont="1" applyFill="1" applyProtection="1">
      <alignment/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1" fillId="0" borderId="0" xfId="21" applyFont="1" applyAlignment="1" applyProtection="1">
      <alignment vertical="center"/>
      <protection locked="0"/>
    </xf>
    <xf numFmtId="4" fontId="10" fillId="2" borderId="0" xfId="0" applyNumberFormat="1" applyFont="1" applyFill="1" applyProtection="1">
      <protection locked="0"/>
    </xf>
    <xf numFmtId="4" fontId="10" fillId="0" borderId="0" xfId="0" applyNumberFormat="1" applyFont="1" applyFill="1" applyProtection="1">
      <protection locked="0"/>
    </xf>
    <xf numFmtId="4" fontId="12" fillId="2" borderId="0" xfId="0" applyNumberFormat="1" applyFont="1" applyFill="1" applyAlignment="1" applyProtection="1">
      <alignment/>
      <protection locked="0"/>
    </xf>
    <xf numFmtId="41" fontId="24" fillId="2" borderId="0" xfId="0" applyNumberFormat="1" applyFont="1" applyFill="1" applyProtection="1">
      <protection locked="0"/>
    </xf>
    <xf numFmtId="10" fontId="10" fillId="2" borderId="0" xfId="22" applyNumberFormat="1" applyFont="1" applyFill="1" applyProtection="1">
      <protection locked="0"/>
    </xf>
    <xf numFmtId="41" fontId="16" fillId="2" borderId="0" xfId="0" applyNumberFormat="1" applyFont="1" applyFill="1" applyProtection="1">
      <protection locked="0"/>
    </xf>
    <xf numFmtId="4" fontId="13" fillId="2" borderId="0" xfId="0" applyNumberFormat="1" applyFont="1" applyFill="1" applyBorder="1" applyAlignment="1" applyProtection="1">
      <alignment horizontal="center" vertical="center" wrapText="1"/>
      <protection locked="0"/>
    </xf>
    <xf numFmtId="4" fontId="13" fillId="2" borderId="13" xfId="0" applyNumberFormat="1" applyFont="1" applyFill="1" applyBorder="1" applyAlignment="1" applyProtection="1">
      <alignment horizontal="center" vertical="center" wrapText="1"/>
      <protection locked="0"/>
    </xf>
    <xf numFmtId="4" fontId="13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12" fillId="2" borderId="13" xfId="0" applyNumberFormat="1" applyFont="1" applyFill="1" applyBorder="1" applyAlignment="1" applyProtection="1">
      <alignment horizontal="center"/>
      <protection locked="0"/>
    </xf>
    <xf numFmtId="10" fontId="12" fillId="2" borderId="14" xfId="22" applyNumberFormat="1" applyFont="1" applyFill="1" applyBorder="1" applyAlignment="1" applyProtection="1">
      <alignment horizontal="center"/>
      <protection locked="0"/>
    </xf>
    <xf numFmtId="10" fontId="12" fillId="2" borderId="0" xfId="22" applyNumberFormat="1" applyFont="1" applyFill="1" applyBorder="1" applyAlignment="1" applyProtection="1">
      <alignment horizontal="center"/>
      <protection locked="0"/>
    </xf>
    <xf numFmtId="4" fontId="12" fillId="2" borderId="15" xfId="0" applyNumberFormat="1" applyFont="1" applyFill="1" applyBorder="1" applyAlignment="1" applyProtection="1">
      <alignment horizontal="center"/>
      <protection locked="0"/>
    </xf>
    <xf numFmtId="10" fontId="12" fillId="2" borderId="16" xfId="22" applyNumberFormat="1" applyFont="1" applyFill="1" applyBorder="1" applyAlignment="1" applyProtection="1">
      <alignment horizontal="center"/>
      <protection locked="0"/>
    </xf>
    <xf numFmtId="4" fontId="15" fillId="2" borderId="0" xfId="0" applyNumberFormat="1" applyFont="1" applyFill="1" applyProtection="1">
      <protection locked="0"/>
    </xf>
    <xf numFmtId="0" fontId="28" fillId="3" borderId="9" xfId="0" applyFont="1" applyFill="1" applyBorder="1" applyAlignment="1" applyProtection="1">
      <alignment horizontal="center"/>
      <protection locked="0"/>
    </xf>
    <xf numFmtId="0" fontId="14" fillId="4" borderId="2" xfId="0" applyFont="1" applyFill="1" applyBorder="1" applyAlignment="1" applyProtection="1">
      <alignment horizontal="center" vertical="center" wrapText="1"/>
      <protection locked="0"/>
    </xf>
    <xf numFmtId="4" fontId="12" fillId="2" borderId="0" xfId="0" applyNumberFormat="1" applyFont="1" applyFill="1" applyProtection="1">
      <protection locked="0"/>
    </xf>
    <xf numFmtId="0" fontId="6" fillId="5" borderId="2" xfId="0" applyFont="1" applyFill="1" applyBorder="1" applyAlignment="1" applyProtection="1">
      <alignment horizontal="center" vertical="center"/>
      <protection locked="0"/>
    </xf>
    <xf numFmtId="4" fontId="13" fillId="5" borderId="2" xfId="0" applyNumberFormat="1" applyFont="1" applyFill="1" applyBorder="1" applyAlignment="1" applyProtection="1">
      <alignment horizontal="center" wrapText="1"/>
      <protection locked="0"/>
    </xf>
    <xf numFmtId="0" fontId="14" fillId="5" borderId="2" xfId="0" applyFont="1" applyFill="1" applyBorder="1" applyAlignment="1" applyProtection="1">
      <alignment horizontal="center" vertical="center" wrapText="1"/>
      <protection locked="0"/>
    </xf>
    <xf numFmtId="4" fontId="23" fillId="2" borderId="0" xfId="0" applyNumberFormat="1" applyFont="1" applyFill="1" applyProtection="1">
      <protection locked="0"/>
    </xf>
    <xf numFmtId="4" fontId="12" fillId="5" borderId="2" xfId="0" applyNumberFormat="1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Protection="1">
      <protection locked="0"/>
    </xf>
    <xf numFmtId="0" fontId="6" fillId="2" borderId="12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44" fontId="8" fillId="2" borderId="12" xfId="26" applyFont="1" applyFill="1" applyBorder="1" applyProtection="1">
      <protection locked="0"/>
    </xf>
    <xf numFmtId="9" fontId="26" fillId="0" borderId="12" xfId="25" applyFont="1" applyBorder="1" applyProtection="1">
      <protection locked="0"/>
    </xf>
    <xf numFmtId="0" fontId="14" fillId="0" borderId="2" xfId="28" applyFont="1" applyFill="1" applyBorder="1" applyAlignment="1" applyProtection="1">
      <alignment horizontal="left" vertical="top"/>
      <protection locked="0"/>
    </xf>
    <xf numFmtId="0" fontId="14" fillId="6" borderId="2" xfId="0" applyFont="1" applyFill="1" applyBorder="1" applyAlignment="1" applyProtection="1">
      <alignment horizontal="left" vertical="top"/>
      <protection locked="0"/>
    </xf>
    <xf numFmtId="0" fontId="14" fillId="6" borderId="2" xfId="0" applyFont="1" applyFill="1" applyBorder="1" applyAlignment="1" applyProtection="1">
      <alignment vertical="top" wrapText="1"/>
      <protection locked="0"/>
    </xf>
    <xf numFmtId="0" fontId="8" fillId="2" borderId="2" xfId="0" applyFont="1" applyFill="1" applyBorder="1" applyProtection="1">
      <protection locked="0"/>
    </xf>
    <xf numFmtId="9" fontId="16" fillId="0" borderId="2" xfId="25" applyFont="1" applyBorder="1" applyProtection="1">
      <protection locked="0"/>
    </xf>
    <xf numFmtId="44" fontId="8" fillId="2" borderId="12" xfId="0" applyNumberFormat="1" applyFont="1" applyFill="1" applyBorder="1" applyProtection="1">
      <protection locked="0"/>
    </xf>
    <xf numFmtId="0" fontId="14" fillId="7" borderId="2" xfId="0" applyFont="1" applyFill="1" applyBorder="1" applyAlignment="1" applyProtection="1">
      <alignment horizontal="left" vertical="top"/>
      <protection locked="0"/>
    </xf>
    <xf numFmtId="0" fontId="14" fillId="7" borderId="2" xfId="0" applyFont="1" applyFill="1" applyBorder="1" applyAlignment="1" applyProtection="1">
      <alignment vertical="top" wrapText="1"/>
      <protection locked="0"/>
    </xf>
    <xf numFmtId="0" fontId="30" fillId="0" borderId="2" xfId="28" applyFont="1" applyFill="1" applyBorder="1" applyAlignment="1" applyProtection="1">
      <alignment horizontal="left" vertical="top"/>
      <protection locked="0"/>
    </xf>
    <xf numFmtId="0" fontId="30" fillId="0" borderId="2" xfId="0" applyFont="1" applyFill="1" applyBorder="1" applyAlignment="1" applyProtection="1">
      <alignment horizontal="left" vertical="top"/>
      <protection locked="0"/>
    </xf>
    <xf numFmtId="0" fontId="30" fillId="0" borderId="2" xfId="0" applyFont="1" applyFill="1" applyBorder="1" applyAlignment="1" applyProtection="1">
      <alignment vertical="top" wrapText="1"/>
      <protection locked="0"/>
    </xf>
    <xf numFmtId="0" fontId="30" fillId="8" borderId="2" xfId="0" applyFont="1" applyFill="1" applyBorder="1" applyAlignment="1" applyProtection="1">
      <alignment horizontal="left" vertical="top"/>
      <protection locked="0"/>
    </xf>
    <xf numFmtId="0" fontId="30" fillId="8" borderId="2" xfId="0" applyFont="1" applyFill="1" applyBorder="1" applyAlignment="1" applyProtection="1">
      <alignment vertical="top" wrapText="1"/>
      <protection locked="0"/>
    </xf>
    <xf numFmtId="0" fontId="30" fillId="9" borderId="2" xfId="0" applyFont="1" applyFill="1" applyBorder="1" applyAlignment="1" applyProtection="1">
      <alignment horizontal="left" vertical="top"/>
      <protection locked="0"/>
    </xf>
    <xf numFmtId="0" fontId="30" fillId="9" borderId="2" xfId="0" applyFont="1" applyFill="1" applyBorder="1" applyAlignment="1" applyProtection="1">
      <alignment vertical="top" wrapText="1"/>
      <protection locked="0"/>
    </xf>
    <xf numFmtId="0" fontId="30" fillId="2" borderId="2" xfId="0" applyFont="1" applyFill="1" applyBorder="1" applyAlignment="1" applyProtection="1">
      <alignment horizontal="left" vertical="top"/>
      <protection locked="0"/>
    </xf>
    <xf numFmtId="0" fontId="30" fillId="2" borderId="2" xfId="0" applyFont="1" applyFill="1" applyBorder="1" applyAlignment="1" applyProtection="1">
      <alignment vertical="top" wrapText="1"/>
      <protection locked="0"/>
    </xf>
    <xf numFmtId="0" fontId="14" fillId="0" borderId="2" xfId="28" applyFont="1" applyFill="1" applyBorder="1" applyAlignment="1" applyProtection="1">
      <alignment vertical="top" wrapText="1"/>
      <protection locked="0"/>
    </xf>
    <xf numFmtId="0" fontId="30" fillId="2" borderId="2" xfId="27" applyFont="1" applyFill="1" applyBorder="1" applyAlignment="1" applyProtection="1">
      <alignment vertical="top" wrapText="1"/>
      <protection locked="0"/>
    </xf>
    <xf numFmtId="1" fontId="30" fillId="0" borderId="2" xfId="0" applyNumberFormat="1" applyFont="1" applyFill="1" applyBorder="1" applyAlignment="1" applyProtection="1">
      <alignment vertical="top"/>
      <protection locked="0"/>
    </xf>
    <xf numFmtId="0" fontId="14" fillId="6" borderId="2" xfId="0" applyFont="1" applyFill="1" applyBorder="1" applyAlignment="1" applyProtection="1">
      <alignment horizontal="left" vertical="top" wrapText="1"/>
      <protection locked="0"/>
    </xf>
    <xf numFmtId="0" fontId="14" fillId="0" borderId="2" xfId="28" applyFont="1" applyFill="1" applyBorder="1" applyAlignment="1" applyProtection="1">
      <alignment horizontal="left" vertical="top" wrapText="1"/>
      <protection locked="0"/>
    </xf>
    <xf numFmtId="0" fontId="31" fillId="0" borderId="2" xfId="28" applyFont="1" applyFill="1" applyBorder="1" applyAlignment="1" applyProtection="1">
      <alignment horizontal="left" vertical="top" wrapText="1"/>
      <protection locked="0"/>
    </xf>
    <xf numFmtId="44" fontId="8" fillId="0" borderId="12" xfId="26" applyFont="1" applyFill="1" applyBorder="1" applyProtection="1">
      <protection locked="0"/>
    </xf>
    <xf numFmtId="9" fontId="16" fillId="0" borderId="2" xfId="25" applyFont="1" applyFill="1" applyBorder="1" applyProtection="1">
      <protection locked="0"/>
    </xf>
    <xf numFmtId="0" fontId="8" fillId="0" borderId="12" xfId="0" applyFont="1" applyFill="1" applyBorder="1" applyProtection="1">
      <protection locked="0"/>
    </xf>
    <xf numFmtId="0" fontId="8" fillId="0" borderId="2" xfId="0" applyFont="1" applyFill="1" applyBorder="1" applyProtection="1">
      <protection locked="0"/>
    </xf>
    <xf numFmtId="1" fontId="14" fillId="7" borderId="2" xfId="0" applyNumberFormat="1" applyFont="1" applyFill="1" applyBorder="1" applyAlignment="1" applyProtection="1">
      <alignment horizontal="left" vertical="top"/>
      <protection locked="0"/>
    </xf>
    <xf numFmtId="1" fontId="30" fillId="8" borderId="2" xfId="0" applyNumberFormat="1" applyFont="1" applyFill="1" applyBorder="1" applyAlignment="1" applyProtection="1">
      <alignment horizontal="left" vertical="top"/>
      <protection locked="0"/>
    </xf>
    <xf numFmtId="1" fontId="30" fillId="9" borderId="2" xfId="0" applyNumberFormat="1" applyFont="1" applyFill="1" applyBorder="1" applyAlignment="1" applyProtection="1">
      <alignment horizontal="left" vertical="top"/>
      <protection locked="0"/>
    </xf>
    <xf numFmtId="1" fontId="30" fillId="0" borderId="2" xfId="0" applyNumberFormat="1" applyFont="1" applyFill="1" applyBorder="1" applyAlignment="1" applyProtection="1">
      <alignment horizontal="left" vertical="top"/>
      <protection locked="0"/>
    </xf>
    <xf numFmtId="0" fontId="30" fillId="0" borderId="2" xfId="28" applyFont="1" applyFill="1" applyBorder="1" applyAlignment="1" applyProtection="1">
      <alignment vertical="top" wrapText="1"/>
      <protection locked="0"/>
    </xf>
    <xf numFmtId="0" fontId="14" fillId="0" borderId="2" xfId="0" applyFont="1" applyFill="1" applyBorder="1" applyAlignment="1" applyProtection="1">
      <alignment horizontal="left" vertical="top"/>
      <protection locked="0"/>
    </xf>
    <xf numFmtId="0" fontId="14" fillId="0" borderId="2" xfId="0" applyFont="1" applyFill="1" applyBorder="1" applyAlignment="1" applyProtection="1">
      <alignment vertical="top" wrapText="1"/>
      <protection locked="0"/>
    </xf>
    <xf numFmtId="0" fontId="30" fillId="0" borderId="2" xfId="29" applyFont="1" applyFill="1" applyBorder="1" applyAlignment="1" applyProtection="1">
      <alignment vertical="top" wrapText="1"/>
      <protection locked="0"/>
    </xf>
    <xf numFmtId="0" fontId="30" fillId="0" borderId="2" xfId="27" applyFont="1" applyFill="1" applyBorder="1" applyAlignment="1" applyProtection="1">
      <alignment horizontal="left" vertical="top"/>
      <protection locked="0"/>
    </xf>
    <xf numFmtId="1" fontId="14" fillId="0" borderId="2" xfId="28" applyNumberFormat="1" applyFont="1" applyFill="1" applyBorder="1" applyAlignment="1" applyProtection="1">
      <alignment horizontal="left" vertical="top"/>
      <protection locked="0"/>
    </xf>
    <xf numFmtId="1" fontId="30" fillId="0" borderId="2" xfId="28" applyNumberFormat="1" applyFont="1" applyFill="1" applyBorder="1" applyAlignment="1" applyProtection="1">
      <alignment horizontal="left" vertical="top"/>
      <protection locked="0"/>
    </xf>
    <xf numFmtId="0" fontId="30" fillId="10" borderId="2" xfId="0" applyFont="1" applyFill="1" applyBorder="1" applyAlignment="1" applyProtection="1">
      <alignment horizontal="left" vertical="top"/>
      <protection locked="0"/>
    </xf>
    <xf numFmtId="0" fontId="30" fillId="10" borderId="2" xfId="0" applyFont="1" applyFill="1" applyBorder="1" applyAlignment="1" applyProtection="1">
      <alignment vertical="top" wrapText="1"/>
      <protection locked="0"/>
    </xf>
    <xf numFmtId="0" fontId="31" fillId="2" borderId="2" xfId="0" applyFont="1" applyFill="1" applyBorder="1" applyAlignment="1" applyProtection="1">
      <alignment horizontal="center"/>
      <protection locked="0"/>
    </xf>
    <xf numFmtId="44" fontId="8" fillId="2" borderId="2" xfId="26" applyFont="1" applyFill="1" applyBorder="1" applyProtection="1">
      <protection locked="0"/>
    </xf>
    <xf numFmtId="0" fontId="8" fillId="3" borderId="2" xfId="0" applyFont="1" applyFill="1" applyBorder="1" applyProtection="1">
      <protection locked="0"/>
    </xf>
    <xf numFmtId="44" fontId="8" fillId="3" borderId="12" xfId="26" applyFont="1" applyFill="1" applyBorder="1" applyProtection="1">
      <protection locked="0"/>
    </xf>
    <xf numFmtId="0" fontId="8" fillId="3" borderId="12" xfId="0" applyFont="1" applyFill="1" applyBorder="1" applyProtection="1">
      <protection locked="0"/>
    </xf>
    <xf numFmtId="0" fontId="6" fillId="2" borderId="2" xfId="0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Protection="1">
      <protection locked="0"/>
    </xf>
    <xf numFmtId="43" fontId="8" fillId="2" borderId="2" xfId="20" applyFont="1" applyFill="1" applyBorder="1" applyProtection="1">
      <protection locked="0"/>
    </xf>
    <xf numFmtId="1" fontId="30" fillId="0" borderId="0" xfId="28" applyNumberFormat="1" applyFont="1" applyFill="1" applyBorder="1" applyAlignment="1" applyProtection="1">
      <alignment horizontal="left" vertical="top"/>
      <protection locked="0"/>
    </xf>
    <xf numFmtId="0" fontId="8" fillId="2" borderId="0" xfId="0" applyFont="1" applyFill="1" applyBorder="1" applyProtection="1">
      <protection locked="0"/>
    </xf>
    <xf numFmtId="44" fontId="8" fillId="2" borderId="0" xfId="26" applyFont="1" applyFill="1" applyBorder="1" applyProtection="1">
      <protection locked="0"/>
    </xf>
    <xf numFmtId="0" fontId="15" fillId="0" borderId="2" xfId="0" applyFont="1" applyBorder="1" applyProtection="1">
      <protection locked="0"/>
    </xf>
    <xf numFmtId="0" fontId="16" fillId="0" borderId="2" xfId="0" applyFont="1" applyBorder="1" applyAlignment="1" applyProtection="1">
      <alignment horizontal="center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/>
      <protection locked="0"/>
    </xf>
    <xf numFmtId="0" fontId="16" fillId="0" borderId="2" xfId="0" applyFont="1" applyBorder="1" applyProtection="1">
      <protection locked="0"/>
    </xf>
    <xf numFmtId="0" fontId="16" fillId="0" borderId="2" xfId="0" applyFont="1" applyBorder="1" applyAlignment="1" applyProtection="1">
      <alignment/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30" fillId="0" borderId="0" xfId="28" applyFont="1" applyFill="1" applyBorder="1" applyAlignment="1" applyProtection="1">
      <alignment horizontal="left" vertical="top"/>
      <protection locked="0"/>
    </xf>
    <xf numFmtId="0" fontId="14" fillId="0" borderId="0" xfId="28" applyFont="1" applyFill="1" applyBorder="1" applyAlignment="1" applyProtection="1">
      <alignment horizontal="left" vertical="top"/>
      <protection locked="0"/>
    </xf>
    <xf numFmtId="1" fontId="14" fillId="0" borderId="0" xfId="28" applyNumberFormat="1" applyFont="1" applyFill="1" applyBorder="1" applyAlignment="1" applyProtection="1">
      <alignment horizontal="left" vertical="top"/>
      <protection locked="0"/>
    </xf>
    <xf numFmtId="1" fontId="30" fillId="0" borderId="0" xfId="27" applyNumberFormat="1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 applyProtection="1">
      <protection locked="0"/>
    </xf>
    <xf numFmtId="0" fontId="8" fillId="11" borderId="0" xfId="0" applyFont="1" applyFill="1" applyBorder="1" applyProtection="1">
      <protection locked="0"/>
    </xf>
    <xf numFmtId="43" fontId="8" fillId="2" borderId="0" xfId="20" applyFont="1" applyFill="1" applyBorder="1" applyProtection="1">
      <protection locked="0"/>
    </xf>
    <xf numFmtId="0" fontId="15" fillId="0" borderId="0" xfId="0" applyFont="1" applyFill="1" applyBorder="1" applyProtection="1">
      <protection locked="0"/>
    </xf>
    <xf numFmtId="0" fontId="16" fillId="0" borderId="0" xfId="0" applyFont="1" applyFill="1" applyBorder="1" applyProtection="1">
      <protection locked="0"/>
    </xf>
    <xf numFmtId="0" fontId="8" fillId="0" borderId="0" xfId="0" applyFont="1" applyFill="1" applyProtection="1">
      <protection locked="0"/>
    </xf>
    <xf numFmtId="44" fontId="8" fillId="2" borderId="12" xfId="26" applyFont="1" applyFill="1" applyBorder="1" applyProtection="1">
      <protection/>
    </xf>
    <xf numFmtId="44" fontId="8" fillId="0" borderId="12" xfId="26" applyFont="1" applyFill="1" applyBorder="1" applyProtection="1">
      <protection/>
    </xf>
    <xf numFmtId="44" fontId="8" fillId="2" borderId="2" xfId="26" applyFont="1" applyFill="1" applyBorder="1" applyProtection="1">
      <protection/>
    </xf>
    <xf numFmtId="44" fontId="8" fillId="3" borderId="12" xfId="26" applyFont="1" applyFill="1" applyBorder="1" applyProtection="1">
      <protection/>
    </xf>
    <xf numFmtId="44" fontId="8" fillId="2" borderId="2" xfId="0" applyNumberFormat="1" applyFont="1" applyFill="1" applyBorder="1" applyProtection="1">
      <protection/>
    </xf>
    <xf numFmtId="9" fontId="16" fillId="0" borderId="2" xfId="25" applyFont="1" applyBorder="1" applyProtection="1">
      <protection/>
    </xf>
    <xf numFmtId="44" fontId="8" fillId="0" borderId="2" xfId="0" applyNumberFormat="1" applyFont="1" applyFill="1" applyBorder="1" applyProtection="1">
      <protection/>
    </xf>
    <xf numFmtId="9" fontId="16" fillId="0" borderId="2" xfId="25" applyFont="1" applyFill="1" applyBorder="1" applyProtection="1">
      <protection/>
    </xf>
    <xf numFmtId="0" fontId="8" fillId="2" borderId="2" xfId="0" applyFont="1" applyFill="1" applyBorder="1" applyProtection="1">
      <protection/>
    </xf>
    <xf numFmtId="0" fontId="8" fillId="3" borderId="2" xfId="0" applyFont="1" applyFill="1" applyBorder="1" applyProtection="1">
      <protection/>
    </xf>
    <xf numFmtId="43" fontId="8" fillId="2" borderId="2" xfId="20" applyFont="1" applyFill="1" applyBorder="1" applyProtection="1">
      <protection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 wrapText="1"/>
    </xf>
    <xf numFmtId="0" fontId="8" fillId="8" borderId="2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/>
    </xf>
    <xf numFmtId="0" fontId="16" fillId="0" borderId="2" xfId="0" applyFont="1" applyBorder="1" applyAlignment="1">
      <alignment horizontal="center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12" xfId="0" applyFont="1" applyFill="1" applyBorder="1" applyAlignment="1" applyProtection="1">
      <alignment horizontal="center" vertical="center" wrapText="1"/>
      <protection locked="0"/>
    </xf>
    <xf numFmtId="0" fontId="6" fillId="5" borderId="17" xfId="0" applyFont="1" applyFill="1" applyBorder="1" applyAlignment="1" applyProtection="1">
      <alignment horizontal="center" vertical="center"/>
      <protection locked="0"/>
    </xf>
    <xf numFmtId="0" fontId="6" fillId="5" borderId="9" xfId="0" applyFont="1" applyFill="1" applyBorder="1" applyAlignment="1" applyProtection="1">
      <alignment horizontal="center" vertical="center"/>
      <protection locked="0"/>
    </xf>
    <xf numFmtId="4" fontId="13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10" xfId="0" applyFont="1" applyFill="1" applyBorder="1" applyAlignment="1" applyProtection="1">
      <alignment horizontal="center" vertical="center" wrapText="1"/>
      <protection locked="0"/>
    </xf>
    <xf numFmtId="0" fontId="14" fillId="5" borderId="12" xfId="0" applyFont="1" applyFill="1" applyBorder="1" applyAlignment="1" applyProtection="1">
      <alignment horizontal="center" vertical="center" wrapText="1"/>
      <protection locked="0"/>
    </xf>
    <xf numFmtId="0" fontId="28" fillId="3" borderId="17" xfId="0" applyFont="1" applyFill="1" applyBorder="1" applyAlignment="1" applyProtection="1">
      <alignment horizontal="center"/>
      <protection locked="0"/>
    </xf>
    <xf numFmtId="0" fontId="28" fillId="3" borderId="18" xfId="0" applyFont="1" applyFill="1" applyBorder="1" applyAlignment="1" applyProtection="1">
      <alignment horizontal="center"/>
      <protection locked="0"/>
    </xf>
    <xf numFmtId="0" fontId="28" fillId="3" borderId="9" xfId="0" applyFont="1" applyFill="1" applyBorder="1" applyAlignment="1" applyProtection="1">
      <alignment horizontal="center"/>
      <protection locked="0"/>
    </xf>
    <xf numFmtId="0" fontId="6" fillId="5" borderId="10" xfId="0" applyFont="1" applyFill="1" applyBorder="1" applyAlignment="1" applyProtection="1">
      <alignment horizontal="center" vertical="center" wrapText="1"/>
      <protection locked="0"/>
    </xf>
    <xf numFmtId="0" fontId="6" fillId="5" borderId="12" xfId="0" applyFont="1" applyFill="1" applyBorder="1" applyAlignment="1" applyProtection="1">
      <alignment horizontal="center" vertical="center" wrapText="1"/>
      <protection locked="0"/>
    </xf>
    <xf numFmtId="0" fontId="14" fillId="5" borderId="2" xfId="0" applyFont="1" applyFill="1" applyBorder="1" applyAlignment="1" applyProtection="1">
      <alignment horizontal="center" vertical="center" wrapText="1"/>
      <protection locked="0"/>
    </xf>
    <xf numFmtId="4" fontId="12" fillId="5" borderId="2" xfId="0" applyNumberFormat="1" applyFont="1" applyFill="1" applyBorder="1" applyAlignment="1" applyProtection="1">
      <alignment horizontal="center" vertical="center" wrapText="1"/>
      <protection locked="0"/>
    </xf>
    <xf numFmtId="4" fontId="13" fillId="2" borderId="19" xfId="0" applyNumberFormat="1" applyFont="1" applyFill="1" applyBorder="1" applyAlignment="1" applyProtection="1">
      <alignment horizontal="center" vertical="center" wrapText="1"/>
      <protection locked="0"/>
    </xf>
    <xf numFmtId="4" fontId="13" fillId="2" borderId="20" xfId="0" applyNumberFormat="1" applyFont="1" applyFill="1" applyBorder="1" applyAlignment="1" applyProtection="1">
      <alignment horizontal="center" vertical="center" wrapText="1"/>
      <protection locked="0"/>
    </xf>
    <xf numFmtId="4" fontId="12" fillId="5" borderId="10" xfId="0" applyNumberFormat="1" applyFont="1" applyFill="1" applyBorder="1" applyAlignment="1" applyProtection="1">
      <alignment horizontal="center" vertical="center" wrapText="1"/>
      <protection locked="0"/>
    </xf>
    <xf numFmtId="4" fontId="12" fillId="5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left"/>
      <protection locked="0"/>
    </xf>
    <xf numFmtId="0" fontId="28" fillId="3" borderId="7" xfId="0" applyFont="1" applyFill="1" applyBorder="1" applyAlignment="1" applyProtection="1">
      <alignment horizontal="center"/>
      <protection locked="0"/>
    </xf>
    <xf numFmtId="0" fontId="28" fillId="3" borderId="21" xfId="0" applyFont="1" applyFill="1" applyBorder="1" applyAlignment="1" applyProtection="1">
      <alignment horizontal="center"/>
      <protection locked="0"/>
    </xf>
    <xf numFmtId="0" fontId="28" fillId="3" borderId="8" xfId="0" applyFont="1" applyFill="1" applyBorder="1" applyAlignment="1" applyProtection="1">
      <alignment horizontal="center"/>
      <protection locked="0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Título" xfId="21"/>
    <cellStyle name="Porcentaje 2" xfId="22"/>
    <cellStyle name="Encabezado 1" xfId="23"/>
    <cellStyle name="Normal 2_Plan de cuentas y reportes" xfId="24"/>
    <cellStyle name="Porcentaje" xfId="25"/>
    <cellStyle name="Moneda" xfId="26"/>
    <cellStyle name="Normal 2" xfId="27"/>
    <cellStyle name="Normal 3" xfId="28"/>
    <cellStyle name="Normal 19 2" xfId="29"/>
  </cellStyles>
  <dxfs count="9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Par&#225;metros!A1" /><Relationship Id="rId2" Type="http://schemas.openxmlformats.org/officeDocument/2006/relationships/hyperlink" Target="#Registros!A1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Registros!A1" /><Relationship Id="rId2" Type="http://schemas.openxmlformats.org/officeDocument/2006/relationships/hyperlink" Target="#Instructivo!A1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Par&#225;metros!A1" /><Relationship Id="rId2" Type="http://schemas.openxmlformats.org/officeDocument/2006/relationships/hyperlink" Target="#Instructivo!A1" /><Relationship Id="rId3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133350</xdr:colOff>
      <xdr:row>1</xdr:row>
      <xdr:rowOff>0</xdr:rowOff>
    </xdr:from>
    <xdr:ext cx="1447800" cy="409575"/>
    <xdr:sp macro="" textlink="">
      <xdr:nvSpPr>
        <xdr:cNvPr id="2" name="Rectángulo 1">
          <a:hlinkClick r:id="rId1"/>
        </xdr:cNvPr>
        <xdr:cNvSpPr/>
      </xdr:nvSpPr>
      <xdr:spPr>
        <a:xfrm>
          <a:off x="7067550" y="180975"/>
          <a:ext cx="1447800" cy="409575"/>
        </a:xfrm>
        <a:prstGeom prst="rect">
          <a:avLst/>
        </a:prstGeom>
        <a:solidFill>
          <a:srgbClr val="009DDC"/>
        </a:solidFill>
        <a:ln w="12700" cmpd="dbl">
          <a:solidFill>
            <a:schemeClr val="tx1"/>
          </a:solidFill>
          <a:miter lim="800000"/>
          <a:headEnd type="none"/>
          <a:tailEnd type="none"/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1" cap="none" spc="0">
              <a:ln w="9525">
                <a:noFill/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accent2">
                    <a:lumMod val="50000"/>
                  </a:schemeClr>
                </a:outerShdw>
              </a:effectLst>
            </a:rPr>
            <a:t>Parámetros</a:t>
          </a:r>
        </a:p>
      </xdr:txBody>
    </xdr:sp>
    <xdr:clientData/>
  </xdr:oneCellAnchor>
  <xdr:oneCellAnchor>
    <xdr:from>
      <xdr:col>8</xdr:col>
      <xdr:colOff>133350</xdr:colOff>
      <xdr:row>2</xdr:row>
      <xdr:rowOff>238125</xdr:rowOff>
    </xdr:from>
    <xdr:ext cx="1447800" cy="390525"/>
    <xdr:sp macro="" textlink="">
      <xdr:nvSpPr>
        <xdr:cNvPr id="3" name="Rectángulo 2">
          <a:hlinkClick r:id="rId2"/>
        </xdr:cNvPr>
        <xdr:cNvSpPr/>
      </xdr:nvSpPr>
      <xdr:spPr>
        <a:xfrm>
          <a:off x="7067550" y="657225"/>
          <a:ext cx="1447800" cy="390525"/>
        </a:xfrm>
        <a:prstGeom prst="rect">
          <a:avLst/>
        </a:prstGeom>
        <a:solidFill>
          <a:srgbClr val="009DDC"/>
        </a:solidFill>
        <a:ln w="12700" cmpd="dbl">
          <a:solidFill>
            <a:schemeClr val="tx1"/>
          </a:solidFill>
          <a:miter lim="800000"/>
          <a:headEnd type="none"/>
          <a:tailEnd type="none"/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1" cap="none" spc="0">
              <a:ln w="9525">
                <a:noFill/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accent2">
                    <a:lumMod val="50000"/>
                  </a:schemeClr>
                </a:outerShdw>
              </a:effectLst>
            </a:rPr>
            <a:t>Registros</a:t>
          </a:r>
        </a:p>
      </xdr:txBody>
    </xdr:sp>
    <xdr:clientData/>
  </xdr:oneCellAnchor>
  <xdr:twoCellAnchor>
    <xdr:from>
      <xdr:col>1</xdr:col>
      <xdr:colOff>57150</xdr:colOff>
      <xdr:row>1</xdr:row>
      <xdr:rowOff>123825</xdr:rowOff>
    </xdr:from>
    <xdr:to>
      <xdr:col>2</xdr:col>
      <xdr:colOff>352425</xdr:colOff>
      <xdr:row>4</xdr:row>
      <xdr:rowOff>28575</xdr:rowOff>
    </xdr:to>
    <xdr:pic>
      <xdr:nvPicPr>
        <xdr:cNvPr id="5" name="Imagen 43" descr="C:\Users\cmora\Desktop\Documentos\Imagen institucional\Logos ARESEP\Aresep-marca-1-color-.jp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9150" y="304800"/>
          <a:ext cx="1219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523875</xdr:colOff>
      <xdr:row>8</xdr:row>
      <xdr:rowOff>161925</xdr:rowOff>
    </xdr:from>
    <xdr:ext cx="1447800" cy="400050"/>
    <xdr:sp macro="" textlink="">
      <xdr:nvSpPr>
        <xdr:cNvPr id="2" name="Rectángulo 1">
          <a:hlinkClick r:id="rId1"/>
        </xdr:cNvPr>
        <xdr:cNvSpPr/>
      </xdr:nvSpPr>
      <xdr:spPr>
        <a:xfrm>
          <a:off x="4810125" y="1809750"/>
          <a:ext cx="1447800" cy="400050"/>
        </a:xfrm>
        <a:prstGeom prst="rect">
          <a:avLst/>
        </a:prstGeom>
        <a:solidFill>
          <a:srgbClr val="009DDC"/>
        </a:solidFill>
        <a:ln w="12700" cmpd="dbl">
          <a:solidFill>
            <a:schemeClr val="tx1"/>
          </a:solidFill>
          <a:miter lim="800000"/>
          <a:headEnd type="none"/>
          <a:tailEnd type="none"/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1" cap="none" spc="0">
              <a:ln w="9525">
                <a:noFill/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accent2">
                    <a:lumMod val="50000"/>
                  </a:schemeClr>
                </a:outerShdw>
              </a:effectLst>
            </a:rPr>
            <a:t>Registros</a:t>
          </a:r>
        </a:p>
      </xdr:txBody>
    </xdr:sp>
    <xdr:clientData/>
  </xdr:oneCellAnchor>
  <xdr:oneCellAnchor>
    <xdr:from>
      <xdr:col>3</xdr:col>
      <xdr:colOff>514350</xdr:colOff>
      <xdr:row>6</xdr:row>
      <xdr:rowOff>57150</xdr:rowOff>
    </xdr:from>
    <xdr:ext cx="1447800" cy="409575"/>
    <xdr:sp macro="" textlink="">
      <xdr:nvSpPr>
        <xdr:cNvPr id="3" name="Rectángulo 2">
          <a:hlinkClick r:id="rId2"/>
        </xdr:cNvPr>
        <xdr:cNvSpPr/>
      </xdr:nvSpPr>
      <xdr:spPr>
        <a:xfrm>
          <a:off x="4800600" y="1304925"/>
          <a:ext cx="1447800" cy="409575"/>
        </a:xfrm>
        <a:prstGeom prst="rect">
          <a:avLst/>
        </a:prstGeom>
        <a:solidFill>
          <a:srgbClr val="009DDC"/>
        </a:solidFill>
        <a:ln w="12700" cmpd="dbl">
          <a:solidFill>
            <a:schemeClr val="tx1">
              <a:lumMod val="95000"/>
              <a:lumOff val="5000"/>
            </a:schemeClr>
          </a:solidFill>
          <a:miter lim="800000"/>
          <a:headEnd type="none"/>
          <a:tailEnd type="none"/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1" cap="none" spc="0">
              <a:ln w="9525">
                <a:noFill/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accent2">
                    <a:lumMod val="50000"/>
                  </a:schemeClr>
                </a:outerShdw>
              </a:effectLst>
            </a:rPr>
            <a:t>Instructivo</a:t>
          </a:r>
        </a:p>
      </xdr:txBody>
    </xdr:sp>
    <xdr:clientData/>
  </xdr:oneCellAnchor>
  <xdr:twoCellAnchor>
    <xdr:from>
      <xdr:col>1</xdr:col>
      <xdr:colOff>590550</xdr:colOff>
      <xdr:row>1</xdr:row>
      <xdr:rowOff>123825</xdr:rowOff>
    </xdr:from>
    <xdr:to>
      <xdr:col>2</xdr:col>
      <xdr:colOff>1924050</xdr:colOff>
      <xdr:row>4</xdr:row>
      <xdr:rowOff>28575</xdr:rowOff>
    </xdr:to>
    <xdr:pic>
      <xdr:nvPicPr>
        <xdr:cNvPr id="6" name="Imagen 43" descr="C:\Users\cmora\Desktop\Documentos\Imagen institucional\Logos ARESEP\Aresep-marca-1-color-.jp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52550" y="304800"/>
          <a:ext cx="22288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180975</xdr:colOff>
      <xdr:row>2</xdr:row>
      <xdr:rowOff>200025</xdr:rowOff>
    </xdr:from>
    <xdr:ext cx="1447800" cy="409575"/>
    <xdr:sp macro="" textlink="">
      <xdr:nvSpPr>
        <xdr:cNvPr id="4" name="Rectángulo 3">
          <a:hlinkClick r:id="rId1"/>
        </xdr:cNvPr>
        <xdr:cNvSpPr/>
      </xdr:nvSpPr>
      <xdr:spPr>
        <a:xfrm>
          <a:off x="4981575" y="742950"/>
          <a:ext cx="1447800" cy="409575"/>
        </a:xfrm>
        <a:prstGeom prst="rect">
          <a:avLst/>
        </a:prstGeom>
        <a:solidFill>
          <a:srgbClr val="009DDC"/>
        </a:solidFill>
        <a:ln w="12700" cmpd="dbl">
          <a:solidFill>
            <a:schemeClr val="tx1"/>
          </a:solidFill>
          <a:miter lim="800000"/>
          <a:headEnd type="none"/>
          <a:tailEnd type="none"/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1" cap="none" spc="0">
              <a:ln w="9525">
                <a:noFill/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accent2">
                    <a:lumMod val="50000"/>
                  </a:schemeClr>
                </a:outerShdw>
              </a:effectLst>
            </a:rPr>
            <a:t>Parámetros</a:t>
          </a:r>
        </a:p>
      </xdr:txBody>
    </xdr:sp>
    <xdr:clientData/>
  </xdr:oneCellAnchor>
  <xdr:oneCellAnchor>
    <xdr:from>
      <xdr:col>4</xdr:col>
      <xdr:colOff>180975</xdr:colOff>
      <xdr:row>1</xdr:row>
      <xdr:rowOff>19050</xdr:rowOff>
    </xdr:from>
    <xdr:ext cx="1447800" cy="409575"/>
    <xdr:sp macro="" textlink="">
      <xdr:nvSpPr>
        <xdr:cNvPr id="5" name="Rectángulo 4">
          <a:hlinkClick r:id="rId2"/>
        </xdr:cNvPr>
        <xdr:cNvSpPr/>
      </xdr:nvSpPr>
      <xdr:spPr>
        <a:xfrm>
          <a:off x="4981575" y="200025"/>
          <a:ext cx="1447800" cy="409575"/>
        </a:xfrm>
        <a:prstGeom prst="rect">
          <a:avLst/>
        </a:prstGeom>
        <a:solidFill>
          <a:srgbClr val="009DDC"/>
        </a:solidFill>
        <a:ln w="12700" cmpd="dbl">
          <a:solidFill>
            <a:schemeClr val="tx1">
              <a:lumMod val="95000"/>
              <a:lumOff val="5000"/>
            </a:schemeClr>
          </a:solidFill>
          <a:miter lim="800000"/>
          <a:headEnd type="none"/>
          <a:tailEnd type="none"/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1" cap="none" spc="0">
              <a:ln w="9525">
                <a:noFill/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accent2">
                    <a:lumMod val="50000"/>
                  </a:schemeClr>
                </a:outerShdw>
              </a:effectLst>
            </a:rPr>
            <a:t>Instructivo</a:t>
          </a:r>
        </a:p>
      </xdr:txBody>
    </xdr:sp>
    <xdr:clientData/>
  </xdr:oneCellAnchor>
  <xdr:twoCellAnchor editAs="oneCell">
    <xdr:from>
      <xdr:col>1</xdr:col>
      <xdr:colOff>76200</xdr:colOff>
      <xdr:row>1</xdr:row>
      <xdr:rowOff>295275</xdr:rowOff>
    </xdr:from>
    <xdr:to>
      <xdr:col>1</xdr:col>
      <xdr:colOff>1333500</xdr:colOff>
      <xdr:row>4</xdr:row>
      <xdr:rowOff>85725</xdr:rowOff>
    </xdr:to>
    <xdr:pic>
      <xdr:nvPicPr>
        <xdr:cNvPr id="8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476250"/>
          <a:ext cx="1257300" cy="7048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M41"/>
  <sheetViews>
    <sheetView workbookViewId="0" topLeftCell="A1">
      <selection activeCell="E29" sqref="E29:M40"/>
    </sheetView>
  </sheetViews>
  <sheetFormatPr defaultColWidth="11.421875" defaultRowHeight="15"/>
  <cols>
    <col min="1" max="1" width="11.421875" style="2" customWidth="1"/>
    <col min="2" max="2" width="13.8515625" style="2" customWidth="1"/>
    <col min="3" max="3" width="6.140625" style="2" customWidth="1"/>
    <col min="4" max="4" width="37.7109375" style="2" customWidth="1"/>
    <col min="5" max="5" width="11.421875" style="2" customWidth="1"/>
    <col min="6" max="6" width="4.7109375" style="2" customWidth="1"/>
    <col min="7" max="7" width="7.28125" style="2" customWidth="1"/>
    <col min="8" max="16384" width="11.421875" style="2" customWidth="1"/>
  </cols>
  <sheetData>
    <row r="2" spans="2:8" ht="18.75" customHeight="1">
      <c r="B2" s="7"/>
      <c r="C2" s="8"/>
      <c r="D2" s="159" t="s">
        <v>100</v>
      </c>
      <c r="E2" s="159"/>
      <c r="F2" s="160" t="s">
        <v>599</v>
      </c>
      <c r="G2" s="160"/>
      <c r="H2" s="160"/>
    </row>
    <row r="3" spans="2:8" ht="21" customHeight="1">
      <c r="B3" s="9"/>
      <c r="C3" s="10"/>
      <c r="D3" s="159" t="s">
        <v>101</v>
      </c>
      <c r="E3" s="159"/>
      <c r="F3" s="160" t="s">
        <v>102</v>
      </c>
      <c r="G3" s="160"/>
      <c r="H3" s="160"/>
    </row>
    <row r="4" spans="2:8" ht="14.25">
      <c r="B4" s="9"/>
      <c r="C4" s="10"/>
      <c r="D4" s="161" t="s">
        <v>117</v>
      </c>
      <c r="E4" s="162"/>
      <c r="F4" s="160" t="s">
        <v>118</v>
      </c>
      <c r="G4" s="160"/>
      <c r="H4" s="160"/>
    </row>
    <row r="5" spans="2:8" ht="14.25">
      <c r="B5" s="11"/>
      <c r="C5" s="12"/>
      <c r="D5" s="163"/>
      <c r="E5" s="164"/>
      <c r="F5" s="160" t="s">
        <v>103</v>
      </c>
      <c r="G5" s="160"/>
      <c r="H5" s="160"/>
    </row>
    <row r="6" ht="14.25"/>
    <row r="7" spans="3:4" ht="15.75">
      <c r="C7" s="3"/>
      <c r="D7" s="1"/>
    </row>
    <row r="8" ht="15.75">
      <c r="D8" s="1"/>
    </row>
    <row r="9" ht="15.75">
      <c r="D9" s="1"/>
    </row>
    <row r="10" ht="15.75">
      <c r="D10" s="1"/>
    </row>
    <row r="12" spans="2:13" ht="7.5" customHeight="1"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ht="23.25">
      <c r="B13" s="28" t="s">
        <v>105</v>
      </c>
    </row>
    <row r="16" ht="15">
      <c r="B16" s="19" t="s">
        <v>95</v>
      </c>
    </row>
    <row r="17" spans="2:9" ht="15">
      <c r="B17" s="2" t="s">
        <v>603</v>
      </c>
      <c r="G17" s="14"/>
      <c r="H17" s="36"/>
      <c r="I17" s="2" t="s">
        <v>59</v>
      </c>
    </row>
    <row r="18" spans="3:13" ht="30.75" customHeight="1">
      <c r="C18" s="15"/>
      <c r="D18" s="16" t="s">
        <v>49</v>
      </c>
      <c r="E18" s="168" t="s">
        <v>52</v>
      </c>
      <c r="F18" s="168"/>
      <c r="G18" s="168"/>
      <c r="H18" s="168"/>
      <c r="I18" s="168"/>
      <c r="J18" s="168"/>
      <c r="K18" s="168"/>
      <c r="L18" s="168"/>
      <c r="M18" s="168"/>
    </row>
    <row r="19" spans="3:13" ht="30.75" customHeight="1">
      <c r="C19" s="15"/>
      <c r="D19" s="16" t="s">
        <v>50</v>
      </c>
      <c r="E19" s="169" t="s">
        <v>93</v>
      </c>
      <c r="F19" s="169"/>
      <c r="G19" s="169"/>
      <c r="H19" s="169"/>
      <c r="I19" s="169"/>
      <c r="J19" s="169"/>
      <c r="K19" s="169"/>
      <c r="L19" s="169"/>
      <c r="M19" s="169"/>
    </row>
    <row r="20" spans="3:13" ht="34.5" customHeight="1">
      <c r="C20" s="15"/>
      <c r="D20" s="17" t="s">
        <v>69</v>
      </c>
      <c r="E20" s="169" t="s">
        <v>51</v>
      </c>
      <c r="F20" s="169"/>
      <c r="G20" s="169"/>
      <c r="H20" s="169"/>
      <c r="I20" s="169"/>
      <c r="J20" s="169"/>
      <c r="K20" s="169"/>
      <c r="L20" s="169"/>
      <c r="M20" s="169"/>
    </row>
    <row r="21" spans="3:13" ht="30.75" customHeight="1">
      <c r="C21" s="15"/>
      <c r="D21" s="16" t="s">
        <v>9</v>
      </c>
      <c r="E21" s="169" t="s">
        <v>604</v>
      </c>
      <c r="F21" s="169"/>
      <c r="G21" s="169"/>
      <c r="H21" s="169"/>
      <c r="I21" s="169"/>
      <c r="J21" s="169"/>
      <c r="K21" s="169"/>
      <c r="L21" s="169"/>
      <c r="M21" s="169"/>
    </row>
    <row r="22" spans="3:13" ht="30.75" customHeight="1">
      <c r="C22" s="15"/>
      <c r="D22" s="16" t="s">
        <v>37</v>
      </c>
      <c r="E22" s="169" t="s">
        <v>605</v>
      </c>
      <c r="F22" s="169"/>
      <c r="G22" s="169"/>
      <c r="H22" s="169"/>
      <c r="I22" s="169"/>
      <c r="J22" s="169"/>
      <c r="K22" s="169"/>
      <c r="L22" s="169"/>
      <c r="M22" s="169"/>
    </row>
    <row r="23" spans="3:13" ht="30.75" customHeight="1">
      <c r="C23" s="15"/>
      <c r="D23" s="16" t="s">
        <v>5</v>
      </c>
      <c r="E23" s="170" t="s">
        <v>53</v>
      </c>
      <c r="F23" s="170"/>
      <c r="G23" s="170"/>
      <c r="H23" s="170"/>
      <c r="I23" s="170"/>
      <c r="J23" s="170"/>
      <c r="K23" s="170"/>
      <c r="L23" s="170"/>
      <c r="M23" s="170"/>
    </row>
    <row r="24" spans="3:13" ht="30.75" customHeight="1">
      <c r="C24" s="15"/>
      <c r="D24" s="16" t="s">
        <v>13</v>
      </c>
      <c r="E24" s="169" t="s">
        <v>58</v>
      </c>
      <c r="F24" s="169"/>
      <c r="G24" s="169"/>
      <c r="H24" s="169"/>
      <c r="I24" s="169"/>
      <c r="J24" s="169"/>
      <c r="K24" s="169"/>
      <c r="L24" s="169"/>
      <c r="M24" s="169"/>
    </row>
    <row r="26" ht="15">
      <c r="B26" s="19" t="s">
        <v>96</v>
      </c>
    </row>
    <row r="27" ht="15">
      <c r="B27" s="2" t="s">
        <v>94</v>
      </c>
    </row>
    <row r="29" spans="4:13" ht="30.75" customHeight="1">
      <c r="D29" s="18" t="s">
        <v>74</v>
      </c>
      <c r="E29" s="165" t="s">
        <v>606</v>
      </c>
      <c r="F29" s="166"/>
      <c r="G29" s="166"/>
      <c r="H29" s="166"/>
      <c r="I29" s="166"/>
      <c r="J29" s="166"/>
      <c r="K29" s="166"/>
      <c r="L29" s="166"/>
      <c r="M29" s="167"/>
    </row>
    <row r="30" spans="4:13" ht="30.75" customHeight="1">
      <c r="D30" s="18" t="s">
        <v>73</v>
      </c>
      <c r="E30" s="165" t="s">
        <v>593</v>
      </c>
      <c r="F30" s="166"/>
      <c r="G30" s="166"/>
      <c r="H30" s="166"/>
      <c r="I30" s="166"/>
      <c r="J30" s="166"/>
      <c r="K30" s="166"/>
      <c r="L30" s="166"/>
      <c r="M30" s="167"/>
    </row>
    <row r="31" spans="4:13" ht="30.75" customHeight="1">
      <c r="D31" s="18" t="s">
        <v>70</v>
      </c>
      <c r="E31" s="165" t="s">
        <v>54</v>
      </c>
      <c r="F31" s="166"/>
      <c r="G31" s="166"/>
      <c r="H31" s="166"/>
      <c r="I31" s="166"/>
      <c r="J31" s="166"/>
      <c r="K31" s="166"/>
      <c r="L31" s="166"/>
      <c r="M31" s="167"/>
    </row>
    <row r="32" spans="4:13" ht="30.75" customHeight="1">
      <c r="D32" s="18" t="s">
        <v>71</v>
      </c>
      <c r="E32" s="165" t="s">
        <v>72</v>
      </c>
      <c r="F32" s="166"/>
      <c r="G32" s="166"/>
      <c r="H32" s="166"/>
      <c r="I32" s="166"/>
      <c r="J32" s="166"/>
      <c r="K32" s="166"/>
      <c r="L32" s="166"/>
      <c r="M32" s="167"/>
    </row>
    <row r="33" spans="4:13" ht="31.5" customHeight="1">
      <c r="D33" s="18" t="s">
        <v>55</v>
      </c>
      <c r="E33" s="165" t="s">
        <v>594</v>
      </c>
      <c r="F33" s="166"/>
      <c r="G33" s="166"/>
      <c r="H33" s="166"/>
      <c r="I33" s="166"/>
      <c r="J33" s="166"/>
      <c r="K33" s="166"/>
      <c r="L33" s="166"/>
      <c r="M33" s="167"/>
    </row>
    <row r="34" spans="4:13" ht="31.5" customHeight="1">
      <c r="D34" s="18" t="s">
        <v>64</v>
      </c>
      <c r="E34" s="165" t="s">
        <v>60</v>
      </c>
      <c r="F34" s="166"/>
      <c r="G34" s="166"/>
      <c r="H34" s="166"/>
      <c r="I34" s="166"/>
      <c r="J34" s="166"/>
      <c r="K34" s="166"/>
      <c r="L34" s="166"/>
      <c r="M34" s="167"/>
    </row>
    <row r="35" spans="4:13" ht="31.5" customHeight="1">
      <c r="D35" s="18" t="s">
        <v>63</v>
      </c>
      <c r="E35" s="165" t="s">
        <v>61</v>
      </c>
      <c r="F35" s="166"/>
      <c r="G35" s="166"/>
      <c r="H35" s="166"/>
      <c r="I35" s="166"/>
      <c r="J35" s="166"/>
      <c r="K35" s="166"/>
      <c r="L35" s="166"/>
      <c r="M35" s="167"/>
    </row>
    <row r="36" spans="4:13" ht="31.5" customHeight="1">
      <c r="D36" s="18" t="s">
        <v>62</v>
      </c>
      <c r="E36" s="165" t="s">
        <v>65</v>
      </c>
      <c r="F36" s="166"/>
      <c r="G36" s="166"/>
      <c r="H36" s="166"/>
      <c r="I36" s="166"/>
      <c r="J36" s="166"/>
      <c r="K36" s="166"/>
      <c r="L36" s="166"/>
      <c r="M36" s="167"/>
    </row>
    <row r="37" spans="4:13" ht="31.5" customHeight="1">
      <c r="D37" s="18" t="s">
        <v>17</v>
      </c>
      <c r="E37" s="165" t="s">
        <v>67</v>
      </c>
      <c r="F37" s="166"/>
      <c r="G37" s="166"/>
      <c r="H37" s="166"/>
      <c r="I37" s="166"/>
      <c r="J37" s="166"/>
      <c r="K37" s="166"/>
      <c r="L37" s="166"/>
      <c r="M37" s="167"/>
    </row>
    <row r="38" spans="4:13" ht="31.5" customHeight="1">
      <c r="D38" s="18" t="s">
        <v>18</v>
      </c>
      <c r="E38" s="165" t="s">
        <v>68</v>
      </c>
      <c r="F38" s="166"/>
      <c r="G38" s="166"/>
      <c r="H38" s="166"/>
      <c r="I38" s="166"/>
      <c r="J38" s="166"/>
      <c r="K38" s="166"/>
      <c r="L38" s="166"/>
      <c r="M38" s="167"/>
    </row>
    <row r="39" spans="4:13" ht="30.75" customHeight="1">
      <c r="D39" s="35" t="s">
        <v>595</v>
      </c>
      <c r="E39" s="165" t="s">
        <v>596</v>
      </c>
      <c r="F39" s="166"/>
      <c r="G39" s="166"/>
      <c r="H39" s="166"/>
      <c r="I39" s="166"/>
      <c r="J39" s="166"/>
      <c r="K39" s="166"/>
      <c r="L39" s="166"/>
      <c r="M39" s="167"/>
    </row>
    <row r="40" spans="4:13" ht="30.75" customHeight="1">
      <c r="D40" s="35" t="s">
        <v>597</v>
      </c>
      <c r="E40" s="165" t="s">
        <v>598</v>
      </c>
      <c r="F40" s="166"/>
      <c r="G40" s="166"/>
      <c r="H40" s="166"/>
      <c r="I40" s="166"/>
      <c r="J40" s="166"/>
      <c r="K40" s="166"/>
      <c r="L40" s="166"/>
      <c r="M40" s="167"/>
    </row>
    <row r="41" ht="15">
      <c r="B41" s="13"/>
    </row>
  </sheetData>
  <mergeCells count="26">
    <mergeCell ref="E40:M40"/>
    <mergeCell ref="E34:M34"/>
    <mergeCell ref="E35:M35"/>
    <mergeCell ref="E36:M36"/>
    <mergeCell ref="E37:M37"/>
    <mergeCell ref="E38:M38"/>
    <mergeCell ref="E39:M39"/>
    <mergeCell ref="E33:M33"/>
    <mergeCell ref="E18:M18"/>
    <mergeCell ref="E19:M19"/>
    <mergeCell ref="E20:M20"/>
    <mergeCell ref="E21:M21"/>
    <mergeCell ref="E22:M22"/>
    <mergeCell ref="E23:M23"/>
    <mergeCell ref="E24:M24"/>
    <mergeCell ref="E29:M29"/>
    <mergeCell ref="E30:M30"/>
    <mergeCell ref="E31:M31"/>
    <mergeCell ref="E32:M32"/>
    <mergeCell ref="D2:E2"/>
    <mergeCell ref="F2:H2"/>
    <mergeCell ref="D3:E3"/>
    <mergeCell ref="F3:H3"/>
    <mergeCell ref="D4:E5"/>
    <mergeCell ref="F4:H4"/>
    <mergeCell ref="F5:H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000396251678"/>
  </sheetPr>
  <dimension ref="B2:W43"/>
  <sheetViews>
    <sheetView zoomScale="90" zoomScaleNormal="90" workbookViewId="0" topLeftCell="A1"/>
  </sheetViews>
  <sheetFormatPr defaultColWidth="11.421875" defaultRowHeight="15"/>
  <cols>
    <col min="1" max="1" width="11.421875" style="2" customWidth="1"/>
    <col min="2" max="2" width="13.421875" style="2" customWidth="1"/>
    <col min="3" max="3" width="39.421875" style="2" customWidth="1"/>
    <col min="4" max="4" width="32.28125" style="2" customWidth="1"/>
    <col min="5" max="5" width="10.421875" style="2" customWidth="1"/>
    <col min="6" max="15" width="11.421875" style="2" customWidth="1"/>
    <col min="16" max="16" width="11.421875" style="22" customWidth="1"/>
    <col min="17" max="20" width="11.421875" style="30" customWidth="1"/>
    <col min="21" max="21" width="25.140625" style="30" customWidth="1"/>
    <col min="22" max="23" width="11.421875" style="30" customWidth="1"/>
    <col min="24" max="16384" width="11.421875" style="2" customWidth="1"/>
  </cols>
  <sheetData>
    <row r="2" spans="2:16" ht="18.75" customHeight="1">
      <c r="B2" s="7"/>
      <c r="C2" s="8"/>
      <c r="D2" s="159" t="s">
        <v>100</v>
      </c>
      <c r="E2" s="159"/>
      <c r="F2" s="160" t="s">
        <v>600</v>
      </c>
      <c r="G2" s="160"/>
      <c r="H2" s="160"/>
      <c r="P2" s="2"/>
    </row>
    <row r="3" spans="2:16" ht="21" customHeight="1">
      <c r="B3" s="9"/>
      <c r="C3" s="10"/>
      <c r="D3" s="159" t="s">
        <v>101</v>
      </c>
      <c r="E3" s="159"/>
      <c r="F3" s="160" t="s">
        <v>102</v>
      </c>
      <c r="G3" s="160"/>
      <c r="H3" s="160"/>
      <c r="P3" s="2"/>
    </row>
    <row r="4" spans="2:16" ht="15">
      <c r="B4" s="9"/>
      <c r="C4" s="10"/>
      <c r="D4" s="161" t="s">
        <v>119</v>
      </c>
      <c r="E4" s="162"/>
      <c r="F4" s="160" t="s">
        <v>118</v>
      </c>
      <c r="G4" s="160"/>
      <c r="H4" s="160"/>
      <c r="P4" s="2"/>
    </row>
    <row r="5" spans="2:16" ht="14.25">
      <c r="B5" s="11"/>
      <c r="C5" s="12"/>
      <c r="D5" s="163"/>
      <c r="E5" s="164"/>
      <c r="F5" s="160" t="s">
        <v>104</v>
      </c>
      <c r="G5" s="160"/>
      <c r="H5" s="160"/>
      <c r="P5" s="2"/>
    </row>
    <row r="7" ht="15.75">
      <c r="C7" s="1"/>
    </row>
    <row r="8" ht="15.75">
      <c r="C8" s="1"/>
    </row>
    <row r="9" ht="15.75">
      <c r="C9" s="1"/>
    </row>
    <row r="10" ht="15.75">
      <c r="C10" s="1"/>
    </row>
    <row r="11" ht="14.25"/>
    <row r="12" ht="37.5" customHeight="1">
      <c r="B12" s="4" t="s">
        <v>66</v>
      </c>
    </row>
    <row r="13" spans="2:18" ht="15">
      <c r="B13" s="23" t="s">
        <v>46</v>
      </c>
      <c r="C13" s="23" t="s">
        <v>39</v>
      </c>
      <c r="D13" s="171" t="s">
        <v>47</v>
      </c>
      <c r="E13" s="171"/>
      <c r="Q13" s="31" t="s">
        <v>75</v>
      </c>
      <c r="R13" s="32"/>
    </row>
    <row r="14" spans="2:21" ht="15">
      <c r="B14" s="23" t="s">
        <v>40</v>
      </c>
      <c r="C14" s="17" t="s">
        <v>0</v>
      </c>
      <c r="D14" s="37" t="s">
        <v>81</v>
      </c>
      <c r="Q14" s="31" t="s">
        <v>76</v>
      </c>
      <c r="R14" s="32" t="s">
        <v>33</v>
      </c>
      <c r="S14" s="39" t="s">
        <v>20</v>
      </c>
      <c r="T14" s="32" t="s">
        <v>11</v>
      </c>
      <c r="U14" s="32">
        <v>2013</v>
      </c>
    </row>
    <row r="15" spans="2:21" ht="15">
      <c r="B15" s="23" t="s">
        <v>41</v>
      </c>
      <c r="C15" s="17" t="s">
        <v>1</v>
      </c>
      <c r="D15" s="37" t="s">
        <v>34</v>
      </c>
      <c r="Q15" s="31" t="s">
        <v>77</v>
      </c>
      <c r="R15" s="32" t="s">
        <v>34</v>
      </c>
      <c r="S15" s="39" t="s">
        <v>21</v>
      </c>
      <c r="T15" s="32" t="s">
        <v>30</v>
      </c>
      <c r="U15" s="32">
        <f>+U14+1</f>
        <v>2014</v>
      </c>
    </row>
    <row r="16" spans="2:21" ht="15">
      <c r="B16" s="29" t="s">
        <v>42</v>
      </c>
      <c r="C16" s="17" t="s">
        <v>3</v>
      </c>
      <c r="D16" s="37" t="s">
        <v>99</v>
      </c>
      <c r="Q16" s="31" t="s">
        <v>78</v>
      </c>
      <c r="R16" s="32" t="s">
        <v>48</v>
      </c>
      <c r="S16" s="30" t="s">
        <v>22</v>
      </c>
      <c r="T16" s="32" t="s">
        <v>31</v>
      </c>
      <c r="U16" s="32">
        <f>+U15+1</f>
        <v>2015</v>
      </c>
    </row>
    <row r="17" spans="2:21" ht="15">
      <c r="B17" s="29" t="s">
        <v>43</v>
      </c>
      <c r="C17" s="17" t="s">
        <v>69</v>
      </c>
      <c r="D17" s="37" t="s">
        <v>30</v>
      </c>
      <c r="Q17" s="31" t="s">
        <v>79</v>
      </c>
      <c r="R17" s="32" t="s">
        <v>35</v>
      </c>
      <c r="S17" s="39" t="s">
        <v>607</v>
      </c>
      <c r="T17" s="32" t="s">
        <v>32</v>
      </c>
      <c r="U17" s="32">
        <f aca="true" t="shared" si="0" ref="U17:U41">+U16+1</f>
        <v>2016</v>
      </c>
    </row>
    <row r="18" spans="2:21" ht="15">
      <c r="B18" s="29" t="s">
        <v>44</v>
      </c>
      <c r="C18" s="17" t="s">
        <v>9</v>
      </c>
      <c r="D18" s="37" t="s">
        <v>609</v>
      </c>
      <c r="Q18" s="31" t="s">
        <v>80</v>
      </c>
      <c r="R18" s="32" t="s">
        <v>36</v>
      </c>
      <c r="S18" s="39" t="s">
        <v>23</v>
      </c>
      <c r="U18" s="32">
        <f t="shared" si="0"/>
        <v>2017</v>
      </c>
    </row>
    <row r="19" spans="2:21" ht="15">
      <c r="B19" s="23" t="s">
        <v>45</v>
      </c>
      <c r="C19" s="17" t="s">
        <v>37</v>
      </c>
      <c r="D19" s="37" t="s">
        <v>609</v>
      </c>
      <c r="Q19" s="31" t="s">
        <v>81</v>
      </c>
      <c r="S19" s="39" t="s">
        <v>608</v>
      </c>
      <c r="U19" s="32">
        <f t="shared" si="0"/>
        <v>2018</v>
      </c>
    </row>
    <row r="20" spans="2:22" ht="15">
      <c r="B20" s="23"/>
      <c r="C20" s="17"/>
      <c r="D20" s="24" t="s">
        <v>2</v>
      </c>
      <c r="E20" s="24" t="s">
        <v>13</v>
      </c>
      <c r="F20" s="24" t="s">
        <v>111</v>
      </c>
      <c r="G20" s="24" t="s">
        <v>112</v>
      </c>
      <c r="Q20" s="31" t="s">
        <v>82</v>
      </c>
      <c r="R20" s="32"/>
      <c r="S20" s="39" t="s">
        <v>24</v>
      </c>
      <c r="T20" s="32"/>
      <c r="U20" s="32">
        <f t="shared" si="0"/>
        <v>2019</v>
      </c>
      <c r="V20" s="32"/>
    </row>
    <row r="21" spans="2:22" ht="15">
      <c r="B21" s="23"/>
      <c r="C21" s="2" t="s">
        <v>4</v>
      </c>
      <c r="D21" s="2">
        <f>IF(+D22-1=-1,"",+D22-1)</f>
        <v>2015</v>
      </c>
      <c r="S21" s="39" t="s">
        <v>25</v>
      </c>
      <c r="T21" s="32" t="s">
        <v>25</v>
      </c>
      <c r="U21" s="32">
        <f t="shared" si="0"/>
        <v>2020</v>
      </c>
      <c r="V21" s="32">
        <f>+U19+1</f>
        <v>2019</v>
      </c>
    </row>
    <row r="22" spans="2:21" ht="15">
      <c r="B22" s="23" t="s">
        <v>56</v>
      </c>
      <c r="C22" s="17" t="s">
        <v>5</v>
      </c>
      <c r="D22" s="37">
        <v>2016</v>
      </c>
      <c r="E22" s="38">
        <v>0.04</v>
      </c>
      <c r="F22" s="38"/>
      <c r="G22" s="38"/>
      <c r="S22" s="39" t="s">
        <v>26</v>
      </c>
      <c r="U22" s="32">
        <f t="shared" si="0"/>
        <v>2021</v>
      </c>
    </row>
    <row r="23" spans="2:21" ht="15">
      <c r="B23" s="23" t="s">
        <v>57</v>
      </c>
      <c r="C23" s="2" t="s">
        <v>6</v>
      </c>
      <c r="D23" s="2">
        <f>+IF(D22+1=1,"",D22+1)</f>
        <v>2017</v>
      </c>
      <c r="E23" s="38">
        <v>0.04</v>
      </c>
      <c r="F23" s="38"/>
      <c r="G23" s="38"/>
      <c r="S23" s="39" t="s">
        <v>27</v>
      </c>
      <c r="U23" s="32">
        <f t="shared" si="0"/>
        <v>2022</v>
      </c>
    </row>
    <row r="24" spans="2:21" ht="15">
      <c r="B24" s="23" t="s">
        <v>57</v>
      </c>
      <c r="C24" s="2" t="s">
        <v>7</v>
      </c>
      <c r="D24" s="2">
        <f>+IF(ISERROR(IF(D23+1=2,"",D23+1)),"",IF(D23+1=2,"",D23+1))</f>
        <v>2018</v>
      </c>
      <c r="E24" s="38">
        <v>0.04</v>
      </c>
      <c r="F24" s="38"/>
      <c r="G24" s="38"/>
      <c r="S24" s="39" t="s">
        <v>28</v>
      </c>
      <c r="U24" s="32">
        <f t="shared" si="0"/>
        <v>2023</v>
      </c>
    </row>
    <row r="25" spans="2:21" ht="15">
      <c r="B25" s="23" t="s">
        <v>57</v>
      </c>
      <c r="C25" s="2" t="s">
        <v>8</v>
      </c>
      <c r="D25" s="2">
        <f>+IF(ISERROR(IF(D24+1=3,"",D24+1)),"",IF(D24+1=3,"",D24+1))</f>
        <v>2019</v>
      </c>
      <c r="E25" s="38">
        <v>0.04</v>
      </c>
      <c r="F25" s="38"/>
      <c r="G25" s="38"/>
      <c r="S25" s="39" t="s">
        <v>29</v>
      </c>
      <c r="U25" s="32">
        <f t="shared" si="0"/>
        <v>2024</v>
      </c>
    </row>
    <row r="26" spans="2:21" ht="15">
      <c r="B26" s="23" t="s">
        <v>57</v>
      </c>
      <c r="C26" s="2" t="s">
        <v>10</v>
      </c>
      <c r="D26" s="14" t="str">
        <f>+CONCATENATE(W27," ",D21,T17,D25)</f>
        <v>Periodo 2015-2019</v>
      </c>
      <c r="E26" s="14"/>
      <c r="R26" s="32"/>
      <c r="S26" s="30" t="s">
        <v>609</v>
      </c>
      <c r="U26" s="32">
        <f t="shared" si="0"/>
        <v>2025</v>
      </c>
    </row>
    <row r="27" spans="19:23" ht="15">
      <c r="S27" s="32"/>
      <c r="T27" s="32"/>
      <c r="U27" s="32">
        <f t="shared" si="0"/>
        <v>2026</v>
      </c>
      <c r="W27" s="32" t="s">
        <v>2</v>
      </c>
    </row>
    <row r="28" spans="17:21" ht="15">
      <c r="Q28" s="30" t="s">
        <v>113</v>
      </c>
      <c r="U28" s="32">
        <f t="shared" si="0"/>
        <v>2027</v>
      </c>
    </row>
    <row r="29" spans="3:21" ht="15">
      <c r="C29" s="17"/>
      <c r="Q29" s="30" t="s">
        <v>114</v>
      </c>
      <c r="U29" s="32">
        <f t="shared" si="0"/>
        <v>2028</v>
      </c>
    </row>
    <row r="30" spans="17:21" ht="15">
      <c r="Q30" s="30" t="s">
        <v>115</v>
      </c>
      <c r="U30" s="32">
        <f t="shared" si="0"/>
        <v>2029</v>
      </c>
    </row>
    <row r="31" spans="17:21" ht="15">
      <c r="Q31" s="30" t="s">
        <v>116</v>
      </c>
      <c r="U31" s="32">
        <f t="shared" si="0"/>
        <v>2030</v>
      </c>
    </row>
    <row r="32" spans="17:21" ht="15">
      <c r="Q32" s="30" t="s">
        <v>112</v>
      </c>
      <c r="U32" s="32">
        <f t="shared" si="0"/>
        <v>2031</v>
      </c>
    </row>
    <row r="33" spans="2:23" s="6" customFormat="1" ht="15">
      <c r="B33" s="25"/>
      <c r="C33" s="20" t="s">
        <v>83</v>
      </c>
      <c r="D33" s="26" t="s">
        <v>84</v>
      </c>
      <c r="E33" s="172" t="s">
        <v>85</v>
      </c>
      <c r="F33" s="172"/>
      <c r="G33" s="172" t="s">
        <v>86</v>
      </c>
      <c r="H33" s="172"/>
      <c r="P33" s="27"/>
      <c r="Q33" s="33"/>
      <c r="R33" s="33"/>
      <c r="S33" s="33"/>
      <c r="T33" s="33"/>
      <c r="U33" s="34">
        <f t="shared" si="0"/>
        <v>2032</v>
      </c>
      <c r="V33" s="33"/>
      <c r="W33" s="33"/>
    </row>
    <row r="34" spans="2:21" ht="15">
      <c r="B34" s="21" t="s">
        <v>87</v>
      </c>
      <c r="C34" s="5"/>
      <c r="D34" s="5"/>
      <c r="E34" s="172"/>
      <c r="F34" s="172"/>
      <c r="G34" s="172"/>
      <c r="H34" s="172"/>
      <c r="U34" s="32">
        <f t="shared" si="0"/>
        <v>2033</v>
      </c>
    </row>
    <row r="35" spans="2:21" ht="15">
      <c r="B35" s="21" t="s">
        <v>88</v>
      </c>
      <c r="C35" s="5"/>
      <c r="D35" s="5"/>
      <c r="E35" s="172"/>
      <c r="F35" s="172"/>
      <c r="G35" s="172"/>
      <c r="H35" s="172"/>
      <c r="U35" s="32">
        <f t="shared" si="0"/>
        <v>2034</v>
      </c>
    </row>
    <row r="36" spans="2:21" ht="15">
      <c r="B36" s="21" t="s">
        <v>89</v>
      </c>
      <c r="C36" s="5"/>
      <c r="D36" s="5"/>
      <c r="E36" s="172"/>
      <c r="F36" s="172"/>
      <c r="G36" s="172"/>
      <c r="H36" s="172"/>
      <c r="U36" s="32">
        <f t="shared" si="0"/>
        <v>2035</v>
      </c>
    </row>
    <row r="37" ht="15">
      <c r="U37" s="32">
        <f t="shared" si="0"/>
        <v>2036</v>
      </c>
    </row>
    <row r="38" ht="15">
      <c r="U38" s="32">
        <f t="shared" si="0"/>
        <v>2037</v>
      </c>
    </row>
    <row r="39" ht="15">
      <c r="U39" s="32">
        <f t="shared" si="0"/>
        <v>2038</v>
      </c>
    </row>
    <row r="40" ht="15">
      <c r="U40" s="32">
        <f t="shared" si="0"/>
        <v>2039</v>
      </c>
    </row>
    <row r="41" ht="15">
      <c r="U41" s="32">
        <f t="shared" si="0"/>
        <v>2040</v>
      </c>
    </row>
    <row r="42" ht="15">
      <c r="U42" s="32"/>
    </row>
    <row r="43" ht="15">
      <c r="V43" s="32"/>
    </row>
  </sheetData>
  <mergeCells count="16">
    <mergeCell ref="G33:H33"/>
    <mergeCell ref="E33:F33"/>
    <mergeCell ref="E34:F34"/>
    <mergeCell ref="E35:F35"/>
    <mergeCell ref="E36:F36"/>
    <mergeCell ref="G34:H34"/>
    <mergeCell ref="G35:H35"/>
    <mergeCell ref="G36:H36"/>
    <mergeCell ref="D13:E13"/>
    <mergeCell ref="D2:E2"/>
    <mergeCell ref="F2:H2"/>
    <mergeCell ref="D3:E3"/>
    <mergeCell ref="F3:H3"/>
    <mergeCell ref="D4:E5"/>
    <mergeCell ref="F4:H4"/>
    <mergeCell ref="F5:H5"/>
  </mergeCells>
  <dataValidations count="5">
    <dataValidation type="list" allowBlank="1" showInputMessage="1" showErrorMessage="1" sqref="D17">
      <formula1>$T$14:$T$16</formula1>
    </dataValidation>
    <dataValidation type="list" allowBlank="1" showInputMessage="1" showErrorMessage="1" sqref="D22">
      <formula1>$U$14:$U$42</formula1>
    </dataValidation>
    <dataValidation type="list" allowBlank="1" showInputMessage="1" showErrorMessage="1" sqref="D14">
      <formula1>$Q$13:$Q$20</formula1>
    </dataValidation>
    <dataValidation type="list" allowBlank="1" showInputMessage="1" showErrorMessage="1" sqref="D15">
      <formula1>$R$14:$R$18</formula1>
    </dataValidation>
    <dataValidation type="list" allowBlank="1" showInputMessage="1" showErrorMessage="1" sqref="D18:D19">
      <formula1>$S$14:$S$27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-0.24997000396251678"/>
  </sheetPr>
  <dimension ref="B2:AX1026"/>
  <sheetViews>
    <sheetView showGridLines="0" tabSelected="1" workbookViewId="0" topLeftCell="D14">
      <pane xSplit="2" ySplit="9" topLeftCell="F23" activePane="bottomRight" state="frozen"/>
      <selection pane="topLeft" activeCell="D14" sqref="D14"/>
      <selection pane="topRight" activeCell="F14" sqref="F14"/>
      <selection pane="bottomLeft" activeCell="D23" sqref="D23"/>
      <selection pane="bottomRight" activeCell="H25" sqref="H25"/>
    </sheetView>
  </sheetViews>
  <sheetFormatPr defaultColWidth="11.421875" defaultRowHeight="15"/>
  <cols>
    <col min="1" max="1" width="7.57421875" style="44" customWidth="1"/>
    <col min="2" max="2" width="20.57421875" style="44" customWidth="1"/>
    <col min="3" max="3" width="19.421875" style="44" customWidth="1"/>
    <col min="4" max="4" width="24.421875" style="44" customWidth="1"/>
    <col min="5" max="5" width="46.28125" style="44" customWidth="1"/>
    <col min="6" max="6" width="17.8515625" style="147" customWidth="1"/>
    <col min="7" max="7" width="16.140625" style="147" customWidth="1"/>
    <col min="8" max="8" width="14.28125" style="44" bestFit="1" customWidth="1"/>
    <col min="9" max="9" width="13.00390625" style="44" customWidth="1"/>
    <col min="10" max="10" width="15.57421875" style="44" customWidth="1"/>
    <col min="11" max="11" width="13.00390625" style="44" customWidth="1"/>
    <col min="12" max="13" width="11.421875" style="44" customWidth="1"/>
    <col min="14" max="14" width="16.421875" style="44" customWidth="1"/>
    <col min="15" max="16" width="11.421875" style="44" customWidth="1"/>
    <col min="17" max="17" width="12.421875" style="44" customWidth="1"/>
    <col min="18" max="18" width="12.7109375" style="44" customWidth="1"/>
    <col min="19" max="19" width="12.00390625" style="44" bestFit="1" customWidth="1"/>
    <col min="20" max="20" width="12.57421875" style="44" customWidth="1"/>
    <col min="21" max="21" width="12.140625" style="44" customWidth="1"/>
    <col min="22" max="22" width="16.421875" style="44" bestFit="1" customWidth="1"/>
    <col min="23" max="25" width="11.421875" style="44" customWidth="1"/>
    <col min="26" max="26" width="11.421875" style="44" hidden="1" customWidth="1"/>
    <col min="27" max="29" width="11.421875" style="44" customWidth="1"/>
    <col min="30" max="30" width="12.140625" style="44" customWidth="1"/>
    <col min="31" max="31" width="13.140625" style="44" customWidth="1"/>
    <col min="32" max="37" width="11.421875" style="44" customWidth="1"/>
    <col min="38" max="38" width="12.7109375" style="44" customWidth="1"/>
    <col min="39" max="39" width="12.8515625" style="44" customWidth="1"/>
    <col min="40" max="16384" width="11.421875" style="44" customWidth="1"/>
  </cols>
  <sheetData>
    <row r="2" spans="2:8" ht="28.5">
      <c r="B2" s="40"/>
      <c r="C2" s="41" t="s">
        <v>100</v>
      </c>
      <c r="D2" s="42" t="s">
        <v>601</v>
      </c>
      <c r="E2" s="43"/>
      <c r="F2" s="192"/>
      <c r="G2" s="192"/>
      <c r="H2" s="192"/>
    </row>
    <row r="3" spans="2:8" ht="28.5">
      <c r="B3" s="45"/>
      <c r="C3" s="41" t="s">
        <v>101</v>
      </c>
      <c r="D3" s="42" t="s">
        <v>102</v>
      </c>
      <c r="E3" s="43"/>
      <c r="F3" s="192"/>
      <c r="G3" s="192"/>
      <c r="H3" s="192"/>
    </row>
    <row r="4" spans="2:8" ht="15">
      <c r="B4" s="45"/>
      <c r="C4" s="173" t="s">
        <v>121</v>
      </c>
      <c r="D4" s="42" t="s">
        <v>118</v>
      </c>
      <c r="E4" s="191"/>
      <c r="F4" s="192"/>
      <c r="G4" s="192"/>
      <c r="H4" s="192"/>
    </row>
    <row r="5" spans="2:8" ht="15">
      <c r="B5" s="46"/>
      <c r="C5" s="174"/>
      <c r="D5" s="47" t="s">
        <v>602</v>
      </c>
      <c r="E5" s="191"/>
      <c r="F5" s="192"/>
      <c r="G5" s="192"/>
      <c r="H5" s="192"/>
    </row>
    <row r="7" spans="2:7" ht="16.5" customHeight="1">
      <c r="B7" s="48"/>
      <c r="C7" s="48"/>
      <c r="D7" s="48"/>
      <c r="E7" s="49"/>
      <c r="F7" s="50"/>
      <c r="G7" s="50"/>
    </row>
    <row r="8" spans="5:7" ht="16.5" customHeight="1">
      <c r="E8" s="49"/>
      <c r="F8" s="50"/>
      <c r="G8" s="50"/>
    </row>
    <row r="9" spans="5:7" ht="16.5" customHeight="1">
      <c r="E9" s="49"/>
      <c r="F9" s="50"/>
      <c r="G9" s="50"/>
    </row>
    <row r="10" spans="5:7" ht="16.5" customHeight="1">
      <c r="E10" s="49"/>
      <c r="F10" s="50"/>
      <c r="G10" s="50"/>
    </row>
    <row r="11" spans="5:7" ht="15.75">
      <c r="E11" s="49"/>
      <c r="F11" s="50"/>
      <c r="G11" s="50"/>
    </row>
    <row r="12" spans="2:45" s="52" customFormat="1" ht="23.25">
      <c r="B12" s="51" t="s">
        <v>120</v>
      </c>
      <c r="C12" s="51"/>
      <c r="D12" s="51"/>
      <c r="F12" s="53"/>
      <c r="G12" s="53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</row>
    <row r="13" spans="2:45" s="52" customFormat="1" ht="33" customHeight="1" thickBot="1">
      <c r="B13" s="55" t="str">
        <f>+Parámetros!D14</f>
        <v>07 COOPESANTOS</v>
      </c>
      <c r="C13" s="55"/>
      <c r="D13" s="55"/>
      <c r="F13" s="53"/>
      <c r="G13" s="53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6"/>
      <c r="Y13" s="56"/>
      <c r="Z13" s="54"/>
      <c r="AA13" s="54"/>
      <c r="AB13" s="54"/>
      <c r="AC13" s="54"/>
      <c r="AD13" s="54"/>
      <c r="AE13" s="54"/>
      <c r="AF13" s="54"/>
      <c r="AG13" s="56"/>
      <c r="AH13" s="56"/>
      <c r="AI13" s="54"/>
      <c r="AJ13" s="54"/>
      <c r="AK13" s="54"/>
      <c r="AL13" s="54"/>
      <c r="AM13" s="54"/>
      <c r="AN13" s="54"/>
      <c r="AO13" s="56"/>
      <c r="AP13" s="56"/>
      <c r="AQ13" s="54"/>
      <c r="AR13" s="54"/>
      <c r="AS13" s="54"/>
    </row>
    <row r="14" spans="2:45" s="52" customFormat="1" ht="15" customHeight="1">
      <c r="B14" s="57" t="str">
        <f>+Parámetros!D15</f>
        <v>Gastos del sistema de transmisión</v>
      </c>
      <c r="C14" s="57"/>
      <c r="D14" s="57"/>
      <c r="F14" s="53"/>
      <c r="G14" s="53"/>
      <c r="H14" s="54"/>
      <c r="I14" s="54"/>
      <c r="J14" s="187" t="s">
        <v>12</v>
      </c>
      <c r="K14" s="188"/>
      <c r="L14" s="58"/>
      <c r="M14" s="58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187" t="s">
        <v>12</v>
      </c>
      <c r="Y14" s="188"/>
      <c r="Z14" s="54"/>
      <c r="AA14" s="54"/>
      <c r="AB14" s="54"/>
      <c r="AC14" s="54"/>
      <c r="AD14" s="54"/>
      <c r="AE14" s="54"/>
      <c r="AF14" s="54"/>
      <c r="AG14" s="187" t="s">
        <v>12</v>
      </c>
      <c r="AH14" s="188"/>
      <c r="AI14" s="54"/>
      <c r="AJ14" s="54"/>
      <c r="AK14" s="54"/>
      <c r="AL14" s="54"/>
      <c r="AM14" s="54"/>
      <c r="AN14" s="54"/>
      <c r="AO14" s="187" t="s">
        <v>12</v>
      </c>
      <c r="AP14" s="188"/>
      <c r="AQ14" s="54"/>
      <c r="AR14" s="54"/>
      <c r="AS14" s="54"/>
    </row>
    <row r="15" spans="2:45" s="52" customFormat="1" ht="15" customHeight="1">
      <c r="B15" s="57"/>
      <c r="C15" s="57"/>
      <c r="D15" s="57"/>
      <c r="F15" s="53"/>
      <c r="G15" s="53"/>
      <c r="H15" s="54"/>
      <c r="I15" s="54"/>
      <c r="J15" s="59"/>
      <c r="K15" s="60"/>
      <c r="L15" s="58"/>
      <c r="M15" s="58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9"/>
      <c r="Y15" s="60"/>
      <c r="Z15" s="54"/>
      <c r="AA15" s="54"/>
      <c r="AB15" s="54"/>
      <c r="AC15" s="54"/>
      <c r="AD15" s="54"/>
      <c r="AE15" s="54"/>
      <c r="AF15" s="54"/>
      <c r="AG15" s="59"/>
      <c r="AH15" s="60"/>
      <c r="AI15" s="54"/>
      <c r="AJ15" s="54"/>
      <c r="AK15" s="54"/>
      <c r="AL15" s="54"/>
      <c r="AM15" s="54"/>
      <c r="AN15" s="54"/>
      <c r="AO15" s="59"/>
      <c r="AP15" s="60"/>
      <c r="AQ15" s="54"/>
      <c r="AR15" s="54"/>
      <c r="AS15" s="54"/>
    </row>
    <row r="16" spans="2:45" s="52" customFormat="1" ht="15">
      <c r="B16" s="57" t="str">
        <f>+Parámetros!D16</f>
        <v>Colones</v>
      </c>
      <c r="C16" s="57"/>
      <c r="D16" s="57"/>
      <c r="F16" s="53"/>
      <c r="G16" s="53"/>
      <c r="H16" s="54"/>
      <c r="I16" s="54"/>
      <c r="J16" s="61" t="s">
        <v>13</v>
      </c>
      <c r="K16" s="62">
        <f>+Parámetros!$E$22</f>
        <v>0.04</v>
      </c>
      <c r="L16" s="63"/>
      <c r="M16" s="63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61" t="s">
        <v>13</v>
      </c>
      <c r="Y16" s="62">
        <f>+Parámetros!E23</f>
        <v>0.04</v>
      </c>
      <c r="Z16" s="54"/>
      <c r="AA16" s="54"/>
      <c r="AB16" s="54"/>
      <c r="AC16" s="54"/>
      <c r="AD16" s="54"/>
      <c r="AE16" s="54"/>
      <c r="AF16" s="54"/>
      <c r="AG16" s="61" t="s">
        <v>13</v>
      </c>
      <c r="AH16" s="62">
        <f>+Parámetros!E24</f>
        <v>0.04</v>
      </c>
      <c r="AI16" s="54"/>
      <c r="AJ16" s="54"/>
      <c r="AK16" s="54"/>
      <c r="AL16" s="54"/>
      <c r="AM16" s="54"/>
      <c r="AN16" s="54"/>
      <c r="AO16" s="61" t="s">
        <v>13</v>
      </c>
      <c r="AP16" s="62">
        <f>+Parámetros!E25</f>
        <v>0.04</v>
      </c>
      <c r="AQ16" s="54"/>
      <c r="AR16" s="54"/>
      <c r="AS16" s="54"/>
    </row>
    <row r="17" spans="2:45" s="52" customFormat="1" ht="15">
      <c r="B17" s="57" t="str">
        <f>+Parámetros!D26</f>
        <v>Periodo 2015-2019</v>
      </c>
      <c r="C17" s="57"/>
      <c r="D17" s="57"/>
      <c r="F17" s="53"/>
      <c r="G17" s="53"/>
      <c r="H17" s="54"/>
      <c r="I17" s="54"/>
      <c r="J17" s="61" t="s">
        <v>111</v>
      </c>
      <c r="K17" s="62">
        <f>+Parámetros!F22</f>
        <v>0</v>
      </c>
      <c r="L17" s="63"/>
      <c r="M17" s="63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61" t="s">
        <v>111</v>
      </c>
      <c r="Y17" s="62">
        <f>+Parámetros!F23</f>
        <v>0</v>
      </c>
      <c r="Z17" s="54"/>
      <c r="AA17" s="54"/>
      <c r="AB17" s="54"/>
      <c r="AC17" s="54"/>
      <c r="AD17" s="54"/>
      <c r="AE17" s="54"/>
      <c r="AF17" s="54"/>
      <c r="AG17" s="61" t="s">
        <v>111</v>
      </c>
      <c r="AH17" s="62">
        <f>+Parámetros!F24</f>
        <v>0</v>
      </c>
      <c r="AI17" s="54"/>
      <c r="AJ17" s="54"/>
      <c r="AK17" s="54"/>
      <c r="AL17" s="54"/>
      <c r="AM17" s="54"/>
      <c r="AN17" s="54"/>
      <c r="AO17" s="61" t="s">
        <v>111</v>
      </c>
      <c r="AP17" s="62">
        <f>+Parámetros!F25</f>
        <v>0</v>
      </c>
      <c r="AQ17" s="54"/>
      <c r="AR17" s="54"/>
      <c r="AS17" s="54"/>
    </row>
    <row r="18" spans="2:45" s="52" customFormat="1" ht="15.75" thickBot="1">
      <c r="B18" s="57" t="str">
        <f>+Parámetros!D17</f>
        <v>Datos en miles de colones</v>
      </c>
      <c r="C18" s="57"/>
      <c r="D18" s="57"/>
      <c r="F18" s="53"/>
      <c r="G18" s="53"/>
      <c r="H18" s="54"/>
      <c r="I18" s="54"/>
      <c r="J18" s="64" t="s">
        <v>112</v>
      </c>
      <c r="K18" s="65">
        <f>+Parámetros!G22</f>
        <v>0</v>
      </c>
      <c r="L18" s="63"/>
      <c r="M18" s="63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64" t="s">
        <v>112</v>
      </c>
      <c r="Y18" s="65">
        <f>+Parámetros!G23</f>
        <v>0</v>
      </c>
      <c r="Z18" s="54"/>
      <c r="AA18" s="54"/>
      <c r="AB18" s="54"/>
      <c r="AC18" s="54"/>
      <c r="AD18" s="54"/>
      <c r="AE18" s="54"/>
      <c r="AF18" s="54"/>
      <c r="AG18" s="64" t="s">
        <v>112</v>
      </c>
      <c r="AH18" s="65">
        <f>+Parámetros!G24</f>
        <v>0</v>
      </c>
      <c r="AI18" s="54"/>
      <c r="AJ18" s="54"/>
      <c r="AK18" s="54"/>
      <c r="AL18" s="54"/>
      <c r="AM18" s="54"/>
      <c r="AN18" s="54"/>
      <c r="AO18" s="64" t="s">
        <v>112</v>
      </c>
      <c r="AP18" s="65">
        <f>+Parámetros!G25</f>
        <v>0</v>
      </c>
      <c r="AQ18" s="54"/>
      <c r="AR18" s="54"/>
      <c r="AS18" s="54"/>
    </row>
    <row r="19" spans="2:45" s="52" customFormat="1" ht="15">
      <c r="B19" s="66"/>
      <c r="C19" s="66"/>
      <c r="D19" s="66"/>
      <c r="F19" s="53"/>
      <c r="G19" s="53"/>
      <c r="I19" s="56"/>
      <c r="J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</row>
    <row r="20" spans="2:45" s="69" customFormat="1" ht="30" customHeight="1">
      <c r="B20" s="175" t="s">
        <v>610</v>
      </c>
      <c r="C20" s="176"/>
      <c r="D20" s="175" t="s">
        <v>612</v>
      </c>
      <c r="E20" s="176"/>
      <c r="F20" s="180" t="str">
        <f>CONCATENATE("Año",Parámetros!$D$21," (",Parámetros!$D$14,")")</f>
        <v>Año2015 (07 COOPESANTOS)</v>
      </c>
      <c r="G20" s="181"/>
      <c r="H20" s="182"/>
      <c r="I20" s="180" t="str">
        <f>CONCATENATE("Año",Parámetros!$D$22," (",Parámetros!$D$14,")")</f>
        <v>Año2016 (07 COOPESANTOS)</v>
      </c>
      <c r="J20" s="181"/>
      <c r="K20" s="182"/>
      <c r="L20" s="67"/>
      <c r="M20" s="67"/>
      <c r="N20" s="185" t="str">
        <f>+CONCATENATE(Parámetros!$D$21," -",Parámetros!$D$22," (",B13,")")</f>
        <v>2015 -2016 (07 COOPESANTOS)</v>
      </c>
      <c r="O20" s="185"/>
      <c r="P20" s="185"/>
      <c r="Q20" s="193" t="str">
        <f>+CONCATENATE("Año"," ",IF(Parámetros!D18="N/A",Parámetros!D18,Parámetros!$D$23)," (",IF(Parámetros!D18="N/A"," ",B13),")")</f>
        <v>Año N/A ( )</v>
      </c>
      <c r="R20" s="194"/>
      <c r="S20" s="194"/>
      <c r="T20" s="194"/>
      <c r="U20" s="194"/>
      <c r="V20" s="194"/>
      <c r="W20" s="194"/>
      <c r="X20" s="194"/>
      <c r="Y20" s="195"/>
      <c r="Z20" s="68">
        <f>+Parámetros!$D$23</f>
        <v>2017</v>
      </c>
      <c r="AA20" s="185" t="str">
        <f>CONCATENATE(IF(Parámetros!D18="N/A","N/A",Parámetros!$D$22)," -",IF(Parámetros!D18="N/A"," ",Parámetros!$D$23)," (",IF(Parámetros!D18="N/A"," ",B13),")")</f>
        <v>N/A -  ( )</v>
      </c>
      <c r="AB20" s="185"/>
      <c r="AC20" s="185"/>
      <c r="AD20" s="180" t="str">
        <f>+CONCATENATE("Año ",IF(Parámetros!D18="N/A",Parámetros!D23,Parámetros!$D$24)," (",B13,")")</f>
        <v>Año 2017 (07 COOPESANTOS)</v>
      </c>
      <c r="AE20" s="181"/>
      <c r="AF20" s="181"/>
      <c r="AG20" s="181"/>
      <c r="AH20" s="182"/>
      <c r="AI20" s="185" t="str">
        <f>+CONCATENATE(IF(Parámetros!D18="N/A",Parámetros!D22,Parámetros!$D$23)," -",IF(Parámetros!D18="N/A",Parámetros!D23,Parámetros!$D$24)," (",B13,")")</f>
        <v>2016 -2017 (07 COOPESANTOS)</v>
      </c>
      <c r="AJ20" s="185"/>
      <c r="AK20" s="185"/>
      <c r="AL20" s="180" t="str">
        <f>+CONCATENATE("Año ",IF(Parámetros!D18="N/A",Parámetros!D24,Parámetros!$D$25)," (",$B$13,")")</f>
        <v>Año 2018 (07 COOPESANTOS)</v>
      </c>
      <c r="AM20" s="181"/>
      <c r="AN20" s="181"/>
      <c r="AO20" s="181"/>
      <c r="AP20" s="182"/>
      <c r="AQ20" s="185" t="str">
        <f>CONCATENATE(IF(Parámetros!D18="N/A",Parámetros!D23,Parámetros!$D$24)," -",IF(Parámetros!D18="N/A",Parámetros!D24,Parámetros!$D$25)," (",B13,")")</f>
        <v>2017 -2018 (07 COOPESANTOS)</v>
      </c>
      <c r="AR20" s="185"/>
      <c r="AS20" s="185"/>
    </row>
    <row r="21" spans="2:50" s="69" customFormat="1" ht="41.25" customHeight="1">
      <c r="B21" s="70" t="s">
        <v>74</v>
      </c>
      <c r="C21" s="70" t="s">
        <v>611</v>
      </c>
      <c r="D21" s="70" t="s">
        <v>74</v>
      </c>
      <c r="E21" s="70" t="s">
        <v>73</v>
      </c>
      <c r="F21" s="178" t="s">
        <v>591</v>
      </c>
      <c r="G21" s="178" t="s">
        <v>592</v>
      </c>
      <c r="H21" s="183" t="str">
        <f>+CONCATENATE("Total ",Parámetros!$D$21)</f>
        <v>Total 2015</v>
      </c>
      <c r="I21" s="178" t="s">
        <v>591</v>
      </c>
      <c r="J21" s="178" t="s">
        <v>592</v>
      </c>
      <c r="K21" s="183" t="str">
        <f>+CONCATENATE("Total ",+Parámetros!$D$22)</f>
        <v>Total 2016</v>
      </c>
      <c r="L21" s="71" t="s">
        <v>17</v>
      </c>
      <c r="M21" s="177" t="s">
        <v>18</v>
      </c>
      <c r="N21" s="185" t="s">
        <v>16</v>
      </c>
      <c r="O21" s="185"/>
      <c r="P21" s="72" t="s">
        <v>90</v>
      </c>
      <c r="Q21" s="178" t="s">
        <v>591</v>
      </c>
      <c r="R21" s="178" t="s">
        <v>592</v>
      </c>
      <c r="S21" s="189" t="str">
        <f>+CONCATENATE("Datos reales"," ","(",IF(Parámetros!D18="N/A","N/A","Ene.- "),IF(Parámetros!D18="N/A"," ",Parámetros!$D$18),")")</f>
        <v>Datos reales (N/A )</v>
      </c>
      <c r="T21" s="178" t="s">
        <v>591</v>
      </c>
      <c r="U21" s="178" t="s">
        <v>592</v>
      </c>
      <c r="V21" s="189" t="str">
        <f>+CONCATENATE("Datos proyectados"," ","(",Parámetros!$D$19,IF(Parámetros!D18="N/A"," ","- Diciembre)"),")")</f>
        <v>Datos proyectados (N/A )</v>
      </c>
      <c r="W21" s="186" t="str">
        <f>+CONCATENATE("Total ",IF(Parámetros!D18="N/A","N/A",Parámetros!$D$23))</f>
        <v>Total N/A</v>
      </c>
      <c r="X21" s="71" t="s">
        <v>17</v>
      </c>
      <c r="Y21" s="177" t="s">
        <v>18</v>
      </c>
      <c r="Z21" s="68" t="s">
        <v>15</v>
      </c>
      <c r="AA21" s="185" t="s">
        <v>16</v>
      </c>
      <c r="AB21" s="185"/>
      <c r="AC21" s="72" t="s">
        <v>90</v>
      </c>
      <c r="AD21" s="178" t="s">
        <v>591</v>
      </c>
      <c r="AE21" s="178" t="s">
        <v>592</v>
      </c>
      <c r="AF21" s="186" t="str">
        <f>+CONCATENATE("Total ",IF(Parámetros!D18="N/A",Parámetros!D23,Parámetros!$D$24))</f>
        <v>Total 2017</v>
      </c>
      <c r="AG21" s="71" t="s">
        <v>17</v>
      </c>
      <c r="AH21" s="177" t="s">
        <v>18</v>
      </c>
      <c r="AI21" s="185" t="s">
        <v>16</v>
      </c>
      <c r="AJ21" s="185"/>
      <c r="AK21" s="72" t="s">
        <v>90</v>
      </c>
      <c r="AL21" s="178" t="s">
        <v>591</v>
      </c>
      <c r="AM21" s="178" t="s">
        <v>592</v>
      </c>
      <c r="AN21" s="186" t="str">
        <f>+CONCATENATE("Total ",IF(Parámetros!D18="N/A",Parámetros!D24,Parámetros!$D$25))</f>
        <v>Total 2018</v>
      </c>
      <c r="AO21" s="71" t="s">
        <v>17</v>
      </c>
      <c r="AP21" s="177" t="s">
        <v>18</v>
      </c>
      <c r="AQ21" s="185" t="s">
        <v>16</v>
      </c>
      <c r="AR21" s="185"/>
      <c r="AS21" s="72" t="s">
        <v>90</v>
      </c>
      <c r="AX21" s="73" t="s">
        <v>97</v>
      </c>
    </row>
    <row r="22" spans="2:50" s="69" customFormat="1" ht="42.75" customHeight="1">
      <c r="B22" s="70" t="s">
        <v>14</v>
      </c>
      <c r="C22" s="70"/>
      <c r="D22" s="70" t="s">
        <v>14</v>
      </c>
      <c r="E22" s="70" t="s">
        <v>14</v>
      </c>
      <c r="F22" s="179"/>
      <c r="G22" s="179"/>
      <c r="H22" s="184"/>
      <c r="I22" s="179"/>
      <c r="J22" s="179"/>
      <c r="K22" s="184"/>
      <c r="L22" s="74" t="s">
        <v>38</v>
      </c>
      <c r="M22" s="177"/>
      <c r="N22" s="72" t="s">
        <v>91</v>
      </c>
      <c r="O22" s="72" t="s">
        <v>92</v>
      </c>
      <c r="P22" s="72" t="s">
        <v>19</v>
      </c>
      <c r="Q22" s="179"/>
      <c r="R22" s="179"/>
      <c r="S22" s="190"/>
      <c r="T22" s="179"/>
      <c r="U22" s="179"/>
      <c r="V22" s="190"/>
      <c r="W22" s="186"/>
      <c r="X22" s="74" t="s">
        <v>38</v>
      </c>
      <c r="Y22" s="177"/>
      <c r="Z22" s="68" t="s">
        <v>19</v>
      </c>
      <c r="AA22" s="72" t="s">
        <v>91</v>
      </c>
      <c r="AB22" s="72" t="s">
        <v>92</v>
      </c>
      <c r="AC22" s="72" t="s">
        <v>19</v>
      </c>
      <c r="AD22" s="179"/>
      <c r="AE22" s="179"/>
      <c r="AF22" s="186"/>
      <c r="AG22" s="74" t="s">
        <v>38</v>
      </c>
      <c r="AH22" s="177"/>
      <c r="AI22" s="72" t="s">
        <v>91</v>
      </c>
      <c r="AJ22" s="72" t="s">
        <v>92</v>
      </c>
      <c r="AK22" s="72" t="s">
        <v>19</v>
      </c>
      <c r="AL22" s="179"/>
      <c r="AM22" s="179"/>
      <c r="AN22" s="186"/>
      <c r="AO22" s="74" t="s">
        <v>38</v>
      </c>
      <c r="AP22" s="177"/>
      <c r="AQ22" s="72" t="s">
        <v>91</v>
      </c>
      <c r="AR22" s="72" t="s">
        <v>92</v>
      </c>
      <c r="AS22" s="72" t="s">
        <v>19</v>
      </c>
      <c r="AX22" s="73" t="s">
        <v>98</v>
      </c>
    </row>
    <row r="23" spans="2:45" ht="15">
      <c r="B23" s="75"/>
      <c r="C23" s="75"/>
      <c r="D23" s="75"/>
      <c r="E23" s="76" t="s">
        <v>106</v>
      </c>
      <c r="F23" s="77"/>
      <c r="G23" s="77"/>
      <c r="H23" s="78"/>
      <c r="I23" s="79"/>
      <c r="J23" s="79"/>
      <c r="K23" s="78"/>
      <c r="L23" s="75"/>
      <c r="M23" s="75"/>
      <c r="N23" s="75"/>
      <c r="O23" s="75"/>
      <c r="P23" s="75"/>
      <c r="Q23" s="75"/>
      <c r="R23" s="75"/>
      <c r="S23" s="78"/>
      <c r="T23" s="78"/>
      <c r="U23" s="78"/>
      <c r="V23" s="78"/>
      <c r="W23" s="78"/>
      <c r="X23" s="75"/>
      <c r="Y23" s="75"/>
      <c r="Z23" s="75"/>
      <c r="AA23" s="75"/>
      <c r="AB23" s="75"/>
      <c r="AC23" s="75"/>
      <c r="AD23" s="75"/>
      <c r="AE23" s="75"/>
      <c r="AF23" s="78"/>
      <c r="AG23" s="75"/>
      <c r="AH23" s="75"/>
      <c r="AI23" s="75"/>
      <c r="AJ23" s="75"/>
      <c r="AK23" s="75"/>
      <c r="AL23" s="75"/>
      <c r="AM23" s="75"/>
      <c r="AN23" s="78"/>
      <c r="AO23" s="75"/>
      <c r="AP23" s="75"/>
      <c r="AQ23" s="75"/>
      <c r="AR23" s="75"/>
      <c r="AS23" s="75"/>
    </row>
    <row r="24" spans="2:45" ht="25.5">
      <c r="B24" s="80"/>
      <c r="C24" s="80"/>
      <c r="D24" s="81" t="s">
        <v>210</v>
      </c>
      <c r="E24" s="82" t="s">
        <v>295</v>
      </c>
      <c r="F24" s="78"/>
      <c r="G24" s="78"/>
      <c r="H24" s="148">
        <f>+H25+H32+H39+H70</f>
        <v>100</v>
      </c>
      <c r="I24" s="78"/>
      <c r="J24" s="78"/>
      <c r="K24" s="148">
        <f>+K25+K32+K39+K70</f>
        <v>120</v>
      </c>
      <c r="L24" s="75"/>
      <c r="M24" s="83"/>
      <c r="N24" s="152">
        <f aca="true" t="shared" si="0" ref="N24:N55">+K24-H24</f>
        <v>20</v>
      </c>
      <c r="O24" s="153">
        <f aca="true" t="shared" si="1" ref="O24:O55">IF(ISERROR(IF(AND(H24&gt;1,K24=0),0%,IF(AND(H24=0,K24&gt;1),100%,N24/H24))),0,IF(AND(H24&gt;1,K24=0),0%,IF(AND(H24=0,K24&gt;1),100%,N24/H24)))</f>
        <v>0.2</v>
      </c>
      <c r="P24" s="153">
        <f>+IF($N$198&lt;1,N24/-$N$198,N24/$N$198)</f>
        <v>1</v>
      </c>
      <c r="Q24" s="78"/>
      <c r="R24" s="78"/>
      <c r="S24" s="148">
        <f>+S25+S32+S39+S70</f>
        <v>60</v>
      </c>
      <c r="T24" s="78"/>
      <c r="U24" s="78"/>
      <c r="V24" s="148">
        <f>+V25+V32+V39+V70</f>
        <v>70</v>
      </c>
      <c r="W24" s="148">
        <f>+S24+V24</f>
        <v>130</v>
      </c>
      <c r="X24" s="75"/>
      <c r="Y24" s="83"/>
      <c r="Z24" s="84">
        <f aca="true" t="shared" si="2" ref="Z24:Z55">+IF($W$378&lt;1,W24/-$W$378,W24/$W$378)</f>
        <v>1</v>
      </c>
      <c r="AA24" s="152">
        <f>IF(Parámetros!$D$18="N/A",0,W24-K24)</f>
        <v>0</v>
      </c>
      <c r="AB24" s="153">
        <f aca="true" t="shared" si="3" ref="AB24:AB55">IF(ISERROR(IF(AND(K24&gt;1,W24=0),0%,IF(AND(K24=0,W24&gt;1),100%,AA24/K24))),0,IF(AND(K24&gt;1,W24=0),0%,IF(AND(K24=0,W24&gt;1),100%,AA24/K24)))</f>
        <v>0</v>
      </c>
      <c r="AC24" s="153" t="e">
        <f>+IF($AA$198&lt;1,AA24/-$AA$198,AA24/$AA$198)</f>
        <v>#DIV/0!</v>
      </c>
      <c r="AD24" s="85"/>
      <c r="AE24" s="85"/>
      <c r="AF24" s="148">
        <f>+AF25+AF32+AF39+AF70</f>
        <v>120</v>
      </c>
      <c r="AG24" s="75"/>
      <c r="AH24" s="83"/>
      <c r="AI24" s="152">
        <f>IF(Parámetros!$D$18="N/A",AF24-K24,AF24-W24)</f>
        <v>0</v>
      </c>
      <c r="AJ24" s="153">
        <f>IF(Parámetros!$D$18="N/A",IF(ISERROR(IF(AND(K24&gt;1,AF24=0),0%,IF(AND(K24=0,AF24&gt;1),100%,AI24/W24))),0,IF(AND(K24&gt;1,AF24=0),0%,IF(AND(K24=0,AF24&gt;1),100%,AI24/K24))),IF(ISERROR(IF(AND(W24&gt;1,AF24=0),0%,IF(AND(W24=0,AF24&gt;1),100%,AI24/W24))),0,IF(AND(W24&gt;1,AF24=0),0%,IF(AND(W24=0,AF24&gt;1),100%,AI24/W24))))</f>
        <v>0</v>
      </c>
      <c r="AK24" s="153" t="e">
        <f>+IF($AI$198&lt;1,AI24/-$AI$198,AI24/$AI$198)</f>
        <v>#DIV/0!</v>
      </c>
      <c r="AL24" s="78"/>
      <c r="AM24" s="78"/>
      <c r="AN24" s="148">
        <f>+AN25+AN32+AN39+AN70</f>
        <v>140</v>
      </c>
      <c r="AO24" s="75"/>
      <c r="AP24" s="83"/>
      <c r="AQ24" s="152">
        <f aca="true" t="shared" si="4" ref="AQ24:AQ55">+AN24-AF24</f>
        <v>20</v>
      </c>
      <c r="AR24" s="153">
        <f aca="true" t="shared" si="5" ref="AR24:AR55">IF(ISERROR(IF(AND(AF24&gt;1,AN24=0),0%,IF(AND(AF24=0,AN24&gt;1),100%,AQ24/AF24))),0,IF(AND(AF24&gt;1,AN24=0),0%,IF(AND(AF24=0,AN24&gt;1),100%,AQ24/AF24)))</f>
        <v>0.16666666666666666</v>
      </c>
      <c r="AS24" s="153">
        <f>+IF($AQ$198&lt;1,AQ24/-$AQ$198,AQ24/$AQ$198)</f>
        <v>1</v>
      </c>
    </row>
    <row r="25" spans="2:45" ht="25.5">
      <c r="B25" s="80"/>
      <c r="C25" s="80"/>
      <c r="D25" s="86" t="s">
        <v>211</v>
      </c>
      <c r="E25" s="87" t="s">
        <v>296</v>
      </c>
      <c r="F25" s="78"/>
      <c r="G25" s="78"/>
      <c r="H25" s="148">
        <f>SUM(H26:H31)</f>
        <v>100</v>
      </c>
      <c r="I25" s="78"/>
      <c r="J25" s="78"/>
      <c r="K25" s="148">
        <f>SUM(K26:K31)</f>
        <v>120</v>
      </c>
      <c r="L25" s="75"/>
      <c r="M25" s="83"/>
      <c r="N25" s="152">
        <f t="shared" si="0"/>
        <v>20</v>
      </c>
      <c r="O25" s="153">
        <f t="shared" si="1"/>
        <v>0.2</v>
      </c>
      <c r="P25" s="153">
        <f aca="true" t="shared" si="6" ref="P25:P88">+IF($N$198&lt;1,N25/-$N$198,N25/$N$198)</f>
        <v>1</v>
      </c>
      <c r="Q25" s="78"/>
      <c r="R25" s="78"/>
      <c r="S25" s="148">
        <f>SUM(S26:S31)</f>
        <v>60</v>
      </c>
      <c r="T25" s="78"/>
      <c r="U25" s="78"/>
      <c r="V25" s="148">
        <f>SUM(V26:V31)</f>
        <v>70</v>
      </c>
      <c r="W25" s="148">
        <f aca="true" t="shared" si="7" ref="W25:W87">+S25+V25</f>
        <v>130</v>
      </c>
      <c r="X25" s="75"/>
      <c r="Y25" s="83"/>
      <c r="Z25" s="84">
        <f t="shared" si="2"/>
        <v>1</v>
      </c>
      <c r="AA25" s="152">
        <f>IF(Parámetros!$D$18="N/A",0,W25-K25)</f>
        <v>0</v>
      </c>
      <c r="AB25" s="153">
        <f t="shared" si="3"/>
        <v>0</v>
      </c>
      <c r="AC25" s="153" t="e">
        <f aca="true" t="shared" si="8" ref="AC25:AC88">+IF($AA$198&lt;1,AA25/-$AA$198,AA25/$AA$198)</f>
        <v>#DIV/0!</v>
      </c>
      <c r="AD25" s="85"/>
      <c r="AE25" s="85"/>
      <c r="AF25" s="148">
        <f>SUM(AF26:AF31)</f>
        <v>120</v>
      </c>
      <c r="AG25" s="75"/>
      <c r="AH25" s="83"/>
      <c r="AI25" s="152">
        <f>IF(Parámetros!$D$18="N/A",AF25-K25,AF25-W25)</f>
        <v>0</v>
      </c>
      <c r="AJ25" s="153">
        <f>IF(Parámetros!$D$18="N/A",IF(ISERROR(IF(AND(K25&gt;1,AF25=0),0%,IF(AND(K25=0,AF25&gt;1),100%,AI25/W25))),0,IF(AND(K25&gt;1,AF25=0),0%,IF(AND(K25=0,AF25&gt;1),100%,AI25/K25))),IF(ISERROR(IF(AND(W25&gt;1,AF25=0),0%,IF(AND(W25=0,AF25&gt;1),100%,AI25/W25))),0,IF(AND(W25&gt;1,AF25=0),0%,IF(AND(W25=0,AF25&gt;1),100%,AI25/W25))))</f>
        <v>0</v>
      </c>
      <c r="AK25" s="153" t="e">
        <f aca="true" t="shared" si="9" ref="AK25:AK88">+IF($AI$198&lt;1,AI25/-$AI$198,AI25/$AI$198)</f>
        <v>#DIV/0!</v>
      </c>
      <c r="AL25" s="78"/>
      <c r="AM25" s="78"/>
      <c r="AN25" s="148">
        <f>SUM(AN26:AN31)</f>
        <v>140</v>
      </c>
      <c r="AO25" s="75"/>
      <c r="AP25" s="83"/>
      <c r="AQ25" s="152">
        <f t="shared" si="4"/>
        <v>20</v>
      </c>
      <c r="AR25" s="153">
        <f t="shared" si="5"/>
        <v>0.16666666666666666</v>
      </c>
      <c r="AS25" s="153">
        <f aca="true" t="shared" si="10" ref="AS25:AS88">+IF($AQ$198&lt;1,AQ25/-$AQ$198,AQ25/$AQ$198)</f>
        <v>1</v>
      </c>
    </row>
    <row r="26" spans="2:45" ht="15">
      <c r="B26" s="88"/>
      <c r="C26" s="88"/>
      <c r="D26" s="89" t="s">
        <v>323</v>
      </c>
      <c r="E26" s="90" t="s">
        <v>122</v>
      </c>
      <c r="F26" s="78">
        <v>100</v>
      </c>
      <c r="G26" s="78"/>
      <c r="H26" s="148">
        <f>+F26+G26</f>
        <v>100</v>
      </c>
      <c r="I26" s="78">
        <v>120</v>
      </c>
      <c r="J26" s="78"/>
      <c r="K26" s="148">
        <f>+I26+J26</f>
        <v>120</v>
      </c>
      <c r="L26" s="75"/>
      <c r="M26" s="83"/>
      <c r="N26" s="152">
        <f t="shared" si="0"/>
        <v>20</v>
      </c>
      <c r="O26" s="153">
        <f t="shared" si="1"/>
        <v>0.2</v>
      </c>
      <c r="P26" s="153">
        <f t="shared" si="6"/>
        <v>1</v>
      </c>
      <c r="Q26" s="78">
        <v>60</v>
      </c>
      <c r="R26" s="78"/>
      <c r="S26" s="148">
        <f>+Q26+R26</f>
        <v>60</v>
      </c>
      <c r="T26" s="78">
        <v>70</v>
      </c>
      <c r="U26" s="78"/>
      <c r="V26" s="148">
        <f>+T26+U26</f>
        <v>70</v>
      </c>
      <c r="W26" s="148">
        <f t="shared" si="7"/>
        <v>130</v>
      </c>
      <c r="X26" s="75"/>
      <c r="Y26" s="83"/>
      <c r="Z26" s="84">
        <f t="shared" si="2"/>
        <v>1</v>
      </c>
      <c r="AA26" s="152">
        <f>IF(Parámetros!$D$18="N/A",0,W26-K26)</f>
        <v>0</v>
      </c>
      <c r="AB26" s="153">
        <f t="shared" si="3"/>
        <v>0</v>
      </c>
      <c r="AC26" s="153" t="e">
        <f t="shared" si="8"/>
        <v>#DIV/0!</v>
      </c>
      <c r="AD26" s="85">
        <v>120</v>
      </c>
      <c r="AE26" s="85"/>
      <c r="AF26" s="148">
        <f aca="true" t="shared" si="11" ref="AF26:AF38">+AD26+AE26</f>
        <v>120</v>
      </c>
      <c r="AG26" s="75"/>
      <c r="AH26" s="83"/>
      <c r="AI26" s="152">
        <f>IF(Parámetros!$D$18="N/A",AF26-K26,AF26-W26)</f>
        <v>0</v>
      </c>
      <c r="AJ26" s="153">
        <f>IF(Parámetros!$D$18="N/A",IF(ISERROR(IF(AND(K26&gt;1,AF26=0),0%,IF(AND(K26=0,AF26&gt;1),100%,AI26/W26))),0,IF(AND(K26&gt;1,AF26=0),0%,IF(AND(K26=0,AF26&gt;1),100%,AI26/K26))),IF(ISERROR(IF(AND(W26&gt;1,AF26=0),0%,IF(AND(W26=0,AF26&gt;1),100%,AI26/W26))),0,IF(AND(W26&gt;1,AF26=0),0%,IF(AND(W26=0,AF26&gt;1),100%,AI26/W26))))</f>
        <v>0</v>
      </c>
      <c r="AK26" s="153" t="e">
        <f t="shared" si="9"/>
        <v>#DIV/0!</v>
      </c>
      <c r="AL26" s="78">
        <v>140</v>
      </c>
      <c r="AM26" s="78"/>
      <c r="AN26" s="148">
        <f>+AL26+AM26</f>
        <v>140</v>
      </c>
      <c r="AO26" s="75"/>
      <c r="AP26" s="83"/>
      <c r="AQ26" s="152">
        <f t="shared" si="4"/>
        <v>20</v>
      </c>
      <c r="AR26" s="153">
        <f t="shared" si="5"/>
        <v>0.16666666666666666</v>
      </c>
      <c r="AS26" s="153">
        <f t="shared" si="10"/>
        <v>1</v>
      </c>
    </row>
    <row r="27" spans="2:45" ht="15">
      <c r="B27" s="88"/>
      <c r="C27" s="88"/>
      <c r="D27" s="89" t="s">
        <v>324</v>
      </c>
      <c r="E27" s="90" t="s">
        <v>123</v>
      </c>
      <c r="F27" s="78"/>
      <c r="G27" s="78"/>
      <c r="H27" s="148">
        <f aca="true" t="shared" si="12" ref="H27:H38">+F27+G27</f>
        <v>0</v>
      </c>
      <c r="I27" s="78"/>
      <c r="J27" s="78"/>
      <c r="K27" s="148">
        <f aca="true" t="shared" si="13" ref="K27:K38">+I27+J27</f>
        <v>0</v>
      </c>
      <c r="L27" s="75"/>
      <c r="M27" s="83"/>
      <c r="N27" s="152">
        <f t="shared" si="0"/>
        <v>0</v>
      </c>
      <c r="O27" s="153">
        <f t="shared" si="1"/>
        <v>0</v>
      </c>
      <c r="P27" s="153">
        <f t="shared" si="6"/>
        <v>0</v>
      </c>
      <c r="Q27" s="78"/>
      <c r="R27" s="78"/>
      <c r="S27" s="148">
        <f aca="true" t="shared" si="14" ref="S27:S38">+Q27+R27</f>
        <v>0</v>
      </c>
      <c r="T27" s="78"/>
      <c r="U27" s="78"/>
      <c r="V27" s="148">
        <f aca="true" t="shared" si="15" ref="V27:V38">+T27+U27</f>
        <v>0</v>
      </c>
      <c r="W27" s="148">
        <f t="shared" si="7"/>
        <v>0</v>
      </c>
      <c r="X27" s="75"/>
      <c r="Y27" s="83"/>
      <c r="Z27" s="84">
        <f t="shared" si="2"/>
        <v>0</v>
      </c>
      <c r="AA27" s="152">
        <f>IF(Parámetros!$D$18="N/A",0,W27-K27)</f>
        <v>0</v>
      </c>
      <c r="AB27" s="153">
        <f t="shared" si="3"/>
        <v>0</v>
      </c>
      <c r="AC27" s="153" t="e">
        <f t="shared" si="8"/>
        <v>#DIV/0!</v>
      </c>
      <c r="AD27" s="85"/>
      <c r="AE27" s="85"/>
      <c r="AF27" s="148">
        <f t="shared" si="11"/>
        <v>0</v>
      </c>
      <c r="AG27" s="75"/>
      <c r="AH27" s="83"/>
      <c r="AI27" s="152">
        <f>IF(Parámetros!$D$18="N/A",AF27-K27,AF27-W27)</f>
        <v>0</v>
      </c>
      <c r="AJ27" s="153">
        <f>IF(Parámetros!$D$18="N/A",IF(ISERROR(IF(AND(K27&gt;1,AF27=0),0%,IF(AND(K27=0,AF27&gt;1),100%,AI27/W27))),0,IF(AND(K27&gt;1,AF27=0),0%,IF(AND(K27=0,AF27&gt;1),100%,AI27/K27))),IF(ISERROR(IF(AND(W27&gt;1,AF27=0),0%,IF(AND(W27=0,AF27&gt;1),100%,AI27/W27))),0,IF(AND(W27&gt;1,AF27=0),0%,IF(AND(W27=0,AF27&gt;1),100%,AI27/W27))))</f>
        <v>0</v>
      </c>
      <c r="AK27" s="153" t="e">
        <f t="shared" si="9"/>
        <v>#DIV/0!</v>
      </c>
      <c r="AL27" s="78"/>
      <c r="AM27" s="78"/>
      <c r="AN27" s="148">
        <f aca="true" t="shared" si="16" ref="AN27:AN38">+AL27+AM27</f>
        <v>0</v>
      </c>
      <c r="AO27" s="75"/>
      <c r="AP27" s="83"/>
      <c r="AQ27" s="152">
        <f t="shared" si="4"/>
        <v>0</v>
      </c>
      <c r="AR27" s="153">
        <f t="shared" si="5"/>
        <v>0</v>
      </c>
      <c r="AS27" s="153">
        <f t="shared" si="10"/>
        <v>0</v>
      </c>
    </row>
    <row r="28" spans="2:45" ht="15">
      <c r="B28" s="88"/>
      <c r="C28" s="88"/>
      <c r="D28" s="89" t="s">
        <v>325</v>
      </c>
      <c r="E28" s="90" t="s">
        <v>124</v>
      </c>
      <c r="F28" s="78"/>
      <c r="G28" s="78"/>
      <c r="H28" s="148">
        <f t="shared" si="12"/>
        <v>0</v>
      </c>
      <c r="I28" s="78"/>
      <c r="J28" s="78"/>
      <c r="K28" s="148">
        <f t="shared" si="13"/>
        <v>0</v>
      </c>
      <c r="L28" s="75"/>
      <c r="M28" s="83"/>
      <c r="N28" s="152">
        <f t="shared" si="0"/>
        <v>0</v>
      </c>
      <c r="O28" s="153">
        <f t="shared" si="1"/>
        <v>0</v>
      </c>
      <c r="P28" s="153">
        <f t="shared" si="6"/>
        <v>0</v>
      </c>
      <c r="Q28" s="78"/>
      <c r="R28" s="78"/>
      <c r="S28" s="148">
        <f t="shared" si="14"/>
        <v>0</v>
      </c>
      <c r="T28" s="78"/>
      <c r="U28" s="78"/>
      <c r="V28" s="148">
        <f t="shared" si="15"/>
        <v>0</v>
      </c>
      <c r="W28" s="148">
        <f t="shared" si="7"/>
        <v>0</v>
      </c>
      <c r="X28" s="75"/>
      <c r="Y28" s="83"/>
      <c r="Z28" s="84">
        <f t="shared" si="2"/>
        <v>0</v>
      </c>
      <c r="AA28" s="152">
        <f>IF(Parámetros!$D$18="N/A",0,W28-K28)</f>
        <v>0</v>
      </c>
      <c r="AB28" s="153">
        <f t="shared" si="3"/>
        <v>0</v>
      </c>
      <c r="AC28" s="153" t="e">
        <f t="shared" si="8"/>
        <v>#DIV/0!</v>
      </c>
      <c r="AD28" s="85"/>
      <c r="AE28" s="85"/>
      <c r="AF28" s="148">
        <f t="shared" si="11"/>
        <v>0</v>
      </c>
      <c r="AG28" s="75"/>
      <c r="AH28" s="83"/>
      <c r="AI28" s="152">
        <f>IF(Parámetros!$D$18="N/A",AF28-K28,AF28-W28)</f>
        <v>0</v>
      </c>
      <c r="AJ28" s="153">
        <f>IF(Parámetros!$D$18="N/A",IF(ISERROR(IF(AND(K28&gt;1,AF28=0),0%,IF(AND(K28=0,AF28&gt;1),100%,AI28/W28))),0,IF(AND(K28&gt;1,AF28=0),0%,IF(AND(K28=0,AF28&gt;1),100%,AI28/K28))),IF(ISERROR(IF(AND(W28&gt;1,AF28=0),0%,IF(AND(W28=0,AF28&gt;1),100%,AI28/W28))),0,IF(AND(W28&gt;1,AF28=0),0%,IF(AND(W28=0,AF28&gt;1),100%,AI28/W28))))</f>
        <v>0</v>
      </c>
      <c r="AK28" s="153" t="e">
        <f t="shared" si="9"/>
        <v>#DIV/0!</v>
      </c>
      <c r="AL28" s="78"/>
      <c r="AM28" s="78"/>
      <c r="AN28" s="148">
        <f t="shared" si="16"/>
        <v>0</v>
      </c>
      <c r="AO28" s="75"/>
      <c r="AP28" s="83"/>
      <c r="AQ28" s="152">
        <f t="shared" si="4"/>
        <v>0</v>
      </c>
      <c r="AR28" s="153">
        <f t="shared" si="5"/>
        <v>0</v>
      </c>
      <c r="AS28" s="153">
        <f t="shared" si="10"/>
        <v>0</v>
      </c>
    </row>
    <row r="29" spans="2:45" ht="15">
      <c r="B29" s="88"/>
      <c r="C29" s="88"/>
      <c r="D29" s="89" t="s">
        <v>326</v>
      </c>
      <c r="E29" s="90" t="s">
        <v>125</v>
      </c>
      <c r="F29" s="78"/>
      <c r="G29" s="78"/>
      <c r="H29" s="148">
        <f t="shared" si="12"/>
        <v>0</v>
      </c>
      <c r="I29" s="78"/>
      <c r="J29" s="78"/>
      <c r="K29" s="148">
        <f t="shared" si="13"/>
        <v>0</v>
      </c>
      <c r="L29" s="75"/>
      <c r="M29" s="83"/>
      <c r="N29" s="152">
        <f t="shared" si="0"/>
        <v>0</v>
      </c>
      <c r="O29" s="153">
        <f t="shared" si="1"/>
        <v>0</v>
      </c>
      <c r="P29" s="153">
        <f t="shared" si="6"/>
        <v>0</v>
      </c>
      <c r="Q29" s="78"/>
      <c r="R29" s="78"/>
      <c r="S29" s="148">
        <f t="shared" si="14"/>
        <v>0</v>
      </c>
      <c r="T29" s="78"/>
      <c r="U29" s="78"/>
      <c r="V29" s="148">
        <f t="shared" si="15"/>
        <v>0</v>
      </c>
      <c r="W29" s="148">
        <f t="shared" si="7"/>
        <v>0</v>
      </c>
      <c r="X29" s="75"/>
      <c r="Y29" s="83"/>
      <c r="Z29" s="84">
        <f t="shared" si="2"/>
        <v>0</v>
      </c>
      <c r="AA29" s="152">
        <f>IF(Parámetros!$D$18="N/A",0,W29-K29)</f>
        <v>0</v>
      </c>
      <c r="AB29" s="153">
        <f t="shared" si="3"/>
        <v>0</v>
      </c>
      <c r="AC29" s="153" t="e">
        <f t="shared" si="8"/>
        <v>#DIV/0!</v>
      </c>
      <c r="AD29" s="85"/>
      <c r="AE29" s="85"/>
      <c r="AF29" s="148">
        <f t="shared" si="11"/>
        <v>0</v>
      </c>
      <c r="AG29" s="75"/>
      <c r="AH29" s="83"/>
      <c r="AI29" s="152">
        <f>IF(Parámetros!$D$18="N/A",AF29-K29,AF29-W29)</f>
        <v>0</v>
      </c>
      <c r="AJ29" s="153">
        <f>IF(Parámetros!$D$18="N/A",IF(ISERROR(IF(AND(K29&gt;1,AF29=0),0%,IF(AND(K29=0,AF29&gt;1),100%,AI29/W29))),0,IF(AND(K29&gt;1,AF29=0),0%,IF(AND(K29=0,AF29&gt;1),100%,AI29/K29))),IF(ISERROR(IF(AND(W29&gt;1,AF29=0),0%,IF(AND(W29=0,AF29&gt;1),100%,AI29/W29))),0,IF(AND(W29&gt;1,AF29=0),0%,IF(AND(W29=0,AF29&gt;1),100%,AI29/W29))))</f>
        <v>0</v>
      </c>
      <c r="AK29" s="153" t="e">
        <f t="shared" si="9"/>
        <v>#DIV/0!</v>
      </c>
      <c r="AL29" s="78"/>
      <c r="AM29" s="78"/>
      <c r="AN29" s="148">
        <f t="shared" si="16"/>
        <v>0</v>
      </c>
      <c r="AO29" s="75"/>
      <c r="AP29" s="83"/>
      <c r="AQ29" s="152">
        <f t="shared" si="4"/>
        <v>0</v>
      </c>
      <c r="AR29" s="153">
        <f t="shared" si="5"/>
        <v>0</v>
      </c>
      <c r="AS29" s="153">
        <f t="shared" si="10"/>
        <v>0</v>
      </c>
    </row>
    <row r="30" spans="2:45" ht="15">
      <c r="B30" s="88"/>
      <c r="C30" s="88"/>
      <c r="D30" s="89" t="s">
        <v>327</v>
      </c>
      <c r="E30" s="90" t="s">
        <v>126</v>
      </c>
      <c r="F30" s="78"/>
      <c r="G30" s="78"/>
      <c r="H30" s="148">
        <f t="shared" si="12"/>
        <v>0</v>
      </c>
      <c r="I30" s="78"/>
      <c r="J30" s="78"/>
      <c r="K30" s="148">
        <f t="shared" si="13"/>
        <v>0</v>
      </c>
      <c r="L30" s="75"/>
      <c r="M30" s="83"/>
      <c r="N30" s="152">
        <f t="shared" si="0"/>
        <v>0</v>
      </c>
      <c r="O30" s="153">
        <f t="shared" si="1"/>
        <v>0</v>
      </c>
      <c r="P30" s="153">
        <f t="shared" si="6"/>
        <v>0</v>
      </c>
      <c r="Q30" s="78"/>
      <c r="R30" s="78"/>
      <c r="S30" s="148">
        <f t="shared" si="14"/>
        <v>0</v>
      </c>
      <c r="T30" s="78"/>
      <c r="U30" s="78"/>
      <c r="V30" s="148">
        <f t="shared" si="15"/>
        <v>0</v>
      </c>
      <c r="W30" s="148">
        <f t="shared" si="7"/>
        <v>0</v>
      </c>
      <c r="X30" s="75"/>
      <c r="Y30" s="83"/>
      <c r="Z30" s="84">
        <f t="shared" si="2"/>
        <v>0</v>
      </c>
      <c r="AA30" s="152">
        <f>IF(Parámetros!$D$18="N/A",0,W30-K30)</f>
        <v>0</v>
      </c>
      <c r="AB30" s="153">
        <f t="shared" si="3"/>
        <v>0</v>
      </c>
      <c r="AC30" s="153" t="e">
        <f t="shared" si="8"/>
        <v>#DIV/0!</v>
      </c>
      <c r="AD30" s="85"/>
      <c r="AE30" s="85"/>
      <c r="AF30" s="148">
        <f t="shared" si="11"/>
        <v>0</v>
      </c>
      <c r="AG30" s="75"/>
      <c r="AH30" s="83"/>
      <c r="AI30" s="152">
        <f>IF(Parámetros!$D$18="N/A",AF30-K30,AF30-W30)</f>
        <v>0</v>
      </c>
      <c r="AJ30" s="153">
        <f>IF(Parámetros!$D$18="N/A",IF(ISERROR(IF(AND(K30&gt;1,AF30=0),0%,IF(AND(K30=0,AF30&gt;1),100%,AI30/W30))),0,IF(AND(K30&gt;1,AF30=0),0%,IF(AND(K30=0,AF30&gt;1),100%,AI30/K30))),IF(ISERROR(IF(AND(W30&gt;1,AF30=0),0%,IF(AND(W30=0,AF30&gt;1),100%,AI30/W30))),0,IF(AND(W30&gt;1,AF30=0),0%,IF(AND(W30=0,AF30&gt;1),100%,AI30/W30))))</f>
        <v>0</v>
      </c>
      <c r="AK30" s="153" t="e">
        <f t="shared" si="9"/>
        <v>#DIV/0!</v>
      </c>
      <c r="AL30" s="78"/>
      <c r="AM30" s="78"/>
      <c r="AN30" s="148">
        <f t="shared" si="16"/>
        <v>0</v>
      </c>
      <c r="AO30" s="75"/>
      <c r="AP30" s="83"/>
      <c r="AQ30" s="152">
        <f t="shared" si="4"/>
        <v>0</v>
      </c>
      <c r="AR30" s="153">
        <f t="shared" si="5"/>
        <v>0</v>
      </c>
      <c r="AS30" s="153">
        <f t="shared" si="10"/>
        <v>0</v>
      </c>
    </row>
    <row r="31" spans="2:45" ht="15">
      <c r="B31" s="88"/>
      <c r="C31" s="88"/>
      <c r="D31" s="89" t="s">
        <v>328</v>
      </c>
      <c r="E31" s="90" t="s">
        <v>112</v>
      </c>
      <c r="F31" s="78"/>
      <c r="G31" s="78"/>
      <c r="H31" s="148">
        <f t="shared" si="12"/>
        <v>0</v>
      </c>
      <c r="I31" s="78"/>
      <c r="J31" s="78"/>
      <c r="K31" s="148">
        <f t="shared" si="13"/>
        <v>0</v>
      </c>
      <c r="L31" s="75"/>
      <c r="M31" s="83"/>
      <c r="N31" s="152">
        <f t="shared" si="0"/>
        <v>0</v>
      </c>
      <c r="O31" s="153">
        <f t="shared" si="1"/>
        <v>0</v>
      </c>
      <c r="P31" s="153">
        <f t="shared" si="6"/>
        <v>0</v>
      </c>
      <c r="Q31" s="78"/>
      <c r="R31" s="78"/>
      <c r="S31" s="148">
        <f t="shared" si="14"/>
        <v>0</v>
      </c>
      <c r="T31" s="78"/>
      <c r="U31" s="78"/>
      <c r="V31" s="148">
        <f t="shared" si="15"/>
        <v>0</v>
      </c>
      <c r="W31" s="148">
        <f t="shared" si="7"/>
        <v>0</v>
      </c>
      <c r="X31" s="75"/>
      <c r="Y31" s="83"/>
      <c r="Z31" s="84">
        <f t="shared" si="2"/>
        <v>0</v>
      </c>
      <c r="AA31" s="152">
        <f>IF(Parámetros!$D$18="N/A",0,W31-K31)</f>
        <v>0</v>
      </c>
      <c r="AB31" s="153">
        <f t="shared" si="3"/>
        <v>0</v>
      </c>
      <c r="AC31" s="153" t="e">
        <f t="shared" si="8"/>
        <v>#DIV/0!</v>
      </c>
      <c r="AD31" s="85"/>
      <c r="AE31" s="85"/>
      <c r="AF31" s="148">
        <f t="shared" si="11"/>
        <v>0</v>
      </c>
      <c r="AG31" s="75"/>
      <c r="AH31" s="83"/>
      <c r="AI31" s="152">
        <f>IF(Parámetros!$D$18="N/A",AF31-K31,AF31-W31)</f>
        <v>0</v>
      </c>
      <c r="AJ31" s="153">
        <f>IF(Parámetros!$D$18="N/A",IF(ISERROR(IF(AND(K31&gt;1,AF31=0),0%,IF(AND(K31=0,AF31&gt;1),100%,AI31/W31))),0,IF(AND(K31&gt;1,AF31=0),0%,IF(AND(K31=0,AF31&gt;1),100%,AI31/K31))),IF(ISERROR(IF(AND(W31&gt;1,AF31=0),0%,IF(AND(W31=0,AF31&gt;1),100%,AI31/W31))),0,IF(AND(W31&gt;1,AF31=0),0%,IF(AND(W31=0,AF31&gt;1),100%,AI31/W31))))</f>
        <v>0</v>
      </c>
      <c r="AK31" s="153" t="e">
        <f t="shared" si="9"/>
        <v>#DIV/0!</v>
      </c>
      <c r="AL31" s="78"/>
      <c r="AM31" s="78"/>
      <c r="AN31" s="148">
        <f t="shared" si="16"/>
        <v>0</v>
      </c>
      <c r="AO31" s="75"/>
      <c r="AP31" s="83"/>
      <c r="AQ31" s="152">
        <f t="shared" si="4"/>
        <v>0</v>
      </c>
      <c r="AR31" s="153">
        <f t="shared" si="5"/>
        <v>0</v>
      </c>
      <c r="AS31" s="153">
        <f t="shared" si="10"/>
        <v>0</v>
      </c>
    </row>
    <row r="32" spans="2:45" ht="15">
      <c r="B32" s="80"/>
      <c r="C32" s="80"/>
      <c r="D32" s="86" t="s">
        <v>212</v>
      </c>
      <c r="E32" s="87" t="s">
        <v>297</v>
      </c>
      <c r="F32" s="78"/>
      <c r="G32" s="78"/>
      <c r="H32" s="148">
        <f>SUM(H33:H38)</f>
        <v>0</v>
      </c>
      <c r="I32" s="78"/>
      <c r="J32" s="78"/>
      <c r="K32" s="148">
        <f>SUM(K33:K38)</f>
        <v>0</v>
      </c>
      <c r="L32" s="75"/>
      <c r="M32" s="83"/>
      <c r="N32" s="152">
        <f t="shared" si="0"/>
        <v>0</v>
      </c>
      <c r="O32" s="153">
        <f t="shared" si="1"/>
        <v>0</v>
      </c>
      <c r="P32" s="153">
        <f t="shared" si="6"/>
        <v>0</v>
      </c>
      <c r="Q32" s="78"/>
      <c r="R32" s="78"/>
      <c r="S32" s="148">
        <f>SUM(S33:S38)</f>
        <v>0</v>
      </c>
      <c r="T32" s="78"/>
      <c r="U32" s="78"/>
      <c r="V32" s="148">
        <f>SUM(V33:V38)</f>
        <v>0</v>
      </c>
      <c r="W32" s="148">
        <f t="shared" si="7"/>
        <v>0</v>
      </c>
      <c r="X32" s="75"/>
      <c r="Y32" s="83"/>
      <c r="Z32" s="84">
        <f t="shared" si="2"/>
        <v>0</v>
      </c>
      <c r="AA32" s="152">
        <f>IF(Parámetros!$D$18="N/A",0,W32-K32)</f>
        <v>0</v>
      </c>
      <c r="AB32" s="153">
        <f t="shared" si="3"/>
        <v>0</v>
      </c>
      <c r="AC32" s="153" t="e">
        <f t="shared" si="8"/>
        <v>#DIV/0!</v>
      </c>
      <c r="AD32" s="85"/>
      <c r="AE32" s="85"/>
      <c r="AF32" s="148">
        <f>SUM(AF33:AF38)</f>
        <v>0</v>
      </c>
      <c r="AG32" s="75"/>
      <c r="AH32" s="83"/>
      <c r="AI32" s="152">
        <f>IF(Parámetros!$D$18="N/A",AF32-K32,AF32-W32)</f>
        <v>0</v>
      </c>
      <c r="AJ32" s="153">
        <f>IF(Parámetros!$D$18="N/A",IF(ISERROR(IF(AND(K32&gt;1,AF32=0),0%,IF(AND(K32=0,AF32&gt;1),100%,AI32/W32))),0,IF(AND(K32&gt;1,AF32=0),0%,IF(AND(K32=0,AF32&gt;1),100%,AI32/K32))),IF(ISERROR(IF(AND(W32&gt;1,AF32=0),0%,IF(AND(W32=0,AF32&gt;1),100%,AI32/W32))),0,IF(AND(W32&gt;1,AF32=0),0%,IF(AND(W32=0,AF32&gt;1),100%,AI32/W32))))</f>
        <v>0</v>
      </c>
      <c r="AK32" s="153" t="e">
        <f t="shared" si="9"/>
        <v>#DIV/0!</v>
      </c>
      <c r="AL32" s="78"/>
      <c r="AM32" s="78"/>
      <c r="AN32" s="148">
        <f>SUM(AN33:AN38)</f>
        <v>0</v>
      </c>
      <c r="AO32" s="75"/>
      <c r="AP32" s="83"/>
      <c r="AQ32" s="152">
        <f t="shared" si="4"/>
        <v>0</v>
      </c>
      <c r="AR32" s="153">
        <f t="shared" si="5"/>
        <v>0</v>
      </c>
      <c r="AS32" s="153">
        <f t="shared" si="10"/>
        <v>0</v>
      </c>
    </row>
    <row r="33" spans="2:45" ht="15">
      <c r="B33" s="88"/>
      <c r="C33" s="88"/>
      <c r="D33" s="89" t="s">
        <v>329</v>
      </c>
      <c r="E33" s="90" t="s">
        <v>122</v>
      </c>
      <c r="F33" s="78"/>
      <c r="G33" s="78"/>
      <c r="H33" s="148">
        <f t="shared" si="12"/>
        <v>0</v>
      </c>
      <c r="I33" s="78"/>
      <c r="J33" s="78"/>
      <c r="K33" s="148">
        <f t="shared" si="13"/>
        <v>0</v>
      </c>
      <c r="L33" s="75"/>
      <c r="M33" s="83"/>
      <c r="N33" s="152">
        <f t="shared" si="0"/>
        <v>0</v>
      </c>
      <c r="O33" s="153">
        <f t="shared" si="1"/>
        <v>0</v>
      </c>
      <c r="P33" s="153">
        <f t="shared" si="6"/>
        <v>0</v>
      </c>
      <c r="Q33" s="78"/>
      <c r="R33" s="78"/>
      <c r="S33" s="148">
        <f t="shared" si="14"/>
        <v>0</v>
      </c>
      <c r="T33" s="78"/>
      <c r="U33" s="78"/>
      <c r="V33" s="148">
        <f t="shared" si="15"/>
        <v>0</v>
      </c>
      <c r="W33" s="148">
        <f t="shared" si="7"/>
        <v>0</v>
      </c>
      <c r="X33" s="75"/>
      <c r="Y33" s="83"/>
      <c r="Z33" s="84">
        <f t="shared" si="2"/>
        <v>0</v>
      </c>
      <c r="AA33" s="152">
        <f>IF(Parámetros!$D$18="N/A",0,W33-K33)</f>
        <v>0</v>
      </c>
      <c r="AB33" s="153">
        <f t="shared" si="3"/>
        <v>0</v>
      </c>
      <c r="AC33" s="153" t="e">
        <f t="shared" si="8"/>
        <v>#DIV/0!</v>
      </c>
      <c r="AD33" s="85"/>
      <c r="AE33" s="85"/>
      <c r="AF33" s="148">
        <f t="shared" si="11"/>
        <v>0</v>
      </c>
      <c r="AG33" s="75"/>
      <c r="AH33" s="83"/>
      <c r="AI33" s="152">
        <f>IF(Parámetros!$D$18="N/A",AF33-K33,AF33-W33)</f>
        <v>0</v>
      </c>
      <c r="AJ33" s="153">
        <f>IF(Parámetros!$D$18="N/A",IF(ISERROR(IF(AND(K33&gt;1,AF33=0),0%,IF(AND(K33=0,AF33&gt;1),100%,AI33/W33))),0,IF(AND(K33&gt;1,AF33=0),0%,IF(AND(K33=0,AF33&gt;1),100%,AI33/K33))),IF(ISERROR(IF(AND(W33&gt;1,AF33=0),0%,IF(AND(W33=0,AF33&gt;1),100%,AI33/W33))),0,IF(AND(W33&gt;1,AF33=0),0%,IF(AND(W33=0,AF33&gt;1),100%,AI33/W33))))</f>
        <v>0</v>
      </c>
      <c r="AK33" s="153" t="e">
        <f t="shared" si="9"/>
        <v>#DIV/0!</v>
      </c>
      <c r="AL33" s="78"/>
      <c r="AM33" s="78"/>
      <c r="AN33" s="148">
        <f t="shared" si="16"/>
        <v>0</v>
      </c>
      <c r="AO33" s="75"/>
      <c r="AP33" s="83"/>
      <c r="AQ33" s="152">
        <f t="shared" si="4"/>
        <v>0</v>
      </c>
      <c r="AR33" s="153">
        <f t="shared" si="5"/>
        <v>0</v>
      </c>
      <c r="AS33" s="153">
        <f t="shared" si="10"/>
        <v>0</v>
      </c>
    </row>
    <row r="34" spans="2:45" ht="15">
      <c r="B34" s="88"/>
      <c r="C34" s="88"/>
      <c r="D34" s="89" t="s">
        <v>330</v>
      </c>
      <c r="E34" s="90" t="s">
        <v>123</v>
      </c>
      <c r="F34" s="78"/>
      <c r="G34" s="78"/>
      <c r="H34" s="148">
        <f t="shared" si="12"/>
        <v>0</v>
      </c>
      <c r="I34" s="78"/>
      <c r="J34" s="78"/>
      <c r="K34" s="148">
        <f t="shared" si="13"/>
        <v>0</v>
      </c>
      <c r="L34" s="75"/>
      <c r="M34" s="83"/>
      <c r="N34" s="152">
        <f t="shared" si="0"/>
        <v>0</v>
      </c>
      <c r="O34" s="153">
        <f t="shared" si="1"/>
        <v>0</v>
      </c>
      <c r="P34" s="153">
        <f t="shared" si="6"/>
        <v>0</v>
      </c>
      <c r="Q34" s="78"/>
      <c r="R34" s="78"/>
      <c r="S34" s="148">
        <f t="shared" si="14"/>
        <v>0</v>
      </c>
      <c r="T34" s="78"/>
      <c r="U34" s="78"/>
      <c r="V34" s="148">
        <f t="shared" si="15"/>
        <v>0</v>
      </c>
      <c r="W34" s="148">
        <f t="shared" si="7"/>
        <v>0</v>
      </c>
      <c r="X34" s="75"/>
      <c r="Y34" s="83"/>
      <c r="Z34" s="84">
        <f t="shared" si="2"/>
        <v>0</v>
      </c>
      <c r="AA34" s="152">
        <f>IF(Parámetros!$D$18="N/A",0,W34-K34)</f>
        <v>0</v>
      </c>
      <c r="AB34" s="153">
        <f t="shared" si="3"/>
        <v>0</v>
      </c>
      <c r="AC34" s="153" t="e">
        <f t="shared" si="8"/>
        <v>#DIV/0!</v>
      </c>
      <c r="AD34" s="85"/>
      <c r="AE34" s="85"/>
      <c r="AF34" s="148">
        <f t="shared" si="11"/>
        <v>0</v>
      </c>
      <c r="AG34" s="75"/>
      <c r="AH34" s="83"/>
      <c r="AI34" s="152">
        <f>IF(Parámetros!$D$18="N/A",AF34-K34,AF34-W34)</f>
        <v>0</v>
      </c>
      <c r="AJ34" s="153">
        <f>IF(Parámetros!$D$18="N/A",IF(ISERROR(IF(AND(K34&gt;1,AF34=0),0%,IF(AND(K34=0,AF34&gt;1),100%,AI34/W34))),0,IF(AND(K34&gt;1,AF34=0),0%,IF(AND(K34=0,AF34&gt;1),100%,AI34/K34))),IF(ISERROR(IF(AND(W34&gt;1,AF34=0),0%,IF(AND(W34=0,AF34&gt;1),100%,AI34/W34))),0,IF(AND(W34&gt;1,AF34=0),0%,IF(AND(W34=0,AF34&gt;1),100%,AI34/W34))))</f>
        <v>0</v>
      </c>
      <c r="AK34" s="153" t="e">
        <f t="shared" si="9"/>
        <v>#DIV/0!</v>
      </c>
      <c r="AL34" s="78"/>
      <c r="AM34" s="78"/>
      <c r="AN34" s="148">
        <f t="shared" si="16"/>
        <v>0</v>
      </c>
      <c r="AO34" s="75"/>
      <c r="AP34" s="83"/>
      <c r="AQ34" s="152">
        <f t="shared" si="4"/>
        <v>0</v>
      </c>
      <c r="AR34" s="153">
        <f t="shared" si="5"/>
        <v>0</v>
      </c>
      <c r="AS34" s="153">
        <f t="shared" si="10"/>
        <v>0</v>
      </c>
    </row>
    <row r="35" spans="2:45" ht="15">
      <c r="B35" s="88"/>
      <c r="C35" s="88"/>
      <c r="D35" s="89" t="s">
        <v>331</v>
      </c>
      <c r="E35" s="90" t="s">
        <v>124</v>
      </c>
      <c r="F35" s="78"/>
      <c r="G35" s="78"/>
      <c r="H35" s="148">
        <f t="shared" si="12"/>
        <v>0</v>
      </c>
      <c r="I35" s="78"/>
      <c r="J35" s="78"/>
      <c r="K35" s="148">
        <f t="shared" si="13"/>
        <v>0</v>
      </c>
      <c r="L35" s="75"/>
      <c r="M35" s="83"/>
      <c r="N35" s="152">
        <f t="shared" si="0"/>
        <v>0</v>
      </c>
      <c r="O35" s="153">
        <f t="shared" si="1"/>
        <v>0</v>
      </c>
      <c r="P35" s="153">
        <f t="shared" si="6"/>
        <v>0</v>
      </c>
      <c r="Q35" s="78"/>
      <c r="R35" s="78"/>
      <c r="S35" s="148">
        <f t="shared" si="14"/>
        <v>0</v>
      </c>
      <c r="T35" s="78"/>
      <c r="U35" s="78"/>
      <c r="V35" s="148">
        <f t="shared" si="15"/>
        <v>0</v>
      </c>
      <c r="W35" s="148">
        <f t="shared" si="7"/>
        <v>0</v>
      </c>
      <c r="X35" s="75"/>
      <c r="Y35" s="83"/>
      <c r="Z35" s="84">
        <f t="shared" si="2"/>
        <v>0</v>
      </c>
      <c r="AA35" s="152">
        <f>IF(Parámetros!$D$18="N/A",0,W35-K35)</f>
        <v>0</v>
      </c>
      <c r="AB35" s="153">
        <f t="shared" si="3"/>
        <v>0</v>
      </c>
      <c r="AC35" s="153" t="e">
        <f t="shared" si="8"/>
        <v>#DIV/0!</v>
      </c>
      <c r="AD35" s="85"/>
      <c r="AE35" s="85"/>
      <c r="AF35" s="148">
        <f t="shared" si="11"/>
        <v>0</v>
      </c>
      <c r="AG35" s="75"/>
      <c r="AH35" s="83"/>
      <c r="AI35" s="152">
        <f>IF(Parámetros!$D$18="N/A",AF35-K35,AF35-W35)</f>
        <v>0</v>
      </c>
      <c r="AJ35" s="153">
        <f>IF(Parámetros!$D$18="N/A",IF(ISERROR(IF(AND(K35&gt;1,AF35=0),0%,IF(AND(K35=0,AF35&gt;1),100%,AI35/W35))),0,IF(AND(K35&gt;1,AF35=0),0%,IF(AND(K35=0,AF35&gt;1),100%,AI35/K35))),IF(ISERROR(IF(AND(W35&gt;1,AF35=0),0%,IF(AND(W35=0,AF35&gt;1),100%,AI35/W35))),0,IF(AND(W35&gt;1,AF35=0),0%,IF(AND(W35=0,AF35&gt;1),100%,AI35/W35))))</f>
        <v>0</v>
      </c>
      <c r="AK35" s="153" t="e">
        <f t="shared" si="9"/>
        <v>#DIV/0!</v>
      </c>
      <c r="AL35" s="78"/>
      <c r="AM35" s="78"/>
      <c r="AN35" s="148">
        <f t="shared" si="16"/>
        <v>0</v>
      </c>
      <c r="AO35" s="75"/>
      <c r="AP35" s="83"/>
      <c r="AQ35" s="152">
        <f t="shared" si="4"/>
        <v>0</v>
      </c>
      <c r="AR35" s="153">
        <f t="shared" si="5"/>
        <v>0</v>
      </c>
      <c r="AS35" s="153">
        <f t="shared" si="10"/>
        <v>0</v>
      </c>
    </row>
    <row r="36" spans="2:45" ht="15">
      <c r="B36" s="88"/>
      <c r="C36" s="88"/>
      <c r="D36" s="89" t="s">
        <v>332</v>
      </c>
      <c r="E36" s="90" t="s">
        <v>125</v>
      </c>
      <c r="F36" s="78"/>
      <c r="G36" s="78"/>
      <c r="H36" s="148">
        <f t="shared" si="12"/>
        <v>0</v>
      </c>
      <c r="I36" s="78"/>
      <c r="J36" s="78"/>
      <c r="K36" s="148">
        <f t="shared" si="13"/>
        <v>0</v>
      </c>
      <c r="L36" s="75"/>
      <c r="M36" s="83"/>
      <c r="N36" s="152">
        <f t="shared" si="0"/>
        <v>0</v>
      </c>
      <c r="O36" s="153">
        <f t="shared" si="1"/>
        <v>0</v>
      </c>
      <c r="P36" s="153">
        <f t="shared" si="6"/>
        <v>0</v>
      </c>
      <c r="Q36" s="78"/>
      <c r="R36" s="78"/>
      <c r="S36" s="148">
        <f t="shared" si="14"/>
        <v>0</v>
      </c>
      <c r="T36" s="78"/>
      <c r="U36" s="78"/>
      <c r="V36" s="148">
        <f t="shared" si="15"/>
        <v>0</v>
      </c>
      <c r="W36" s="148">
        <f t="shared" si="7"/>
        <v>0</v>
      </c>
      <c r="X36" s="75"/>
      <c r="Y36" s="83"/>
      <c r="Z36" s="84">
        <f t="shared" si="2"/>
        <v>0</v>
      </c>
      <c r="AA36" s="152">
        <f>IF(Parámetros!$D$18="N/A",0,W36-K36)</f>
        <v>0</v>
      </c>
      <c r="AB36" s="153">
        <f t="shared" si="3"/>
        <v>0</v>
      </c>
      <c r="AC36" s="153" t="e">
        <f t="shared" si="8"/>
        <v>#DIV/0!</v>
      </c>
      <c r="AD36" s="85"/>
      <c r="AE36" s="85"/>
      <c r="AF36" s="148">
        <f t="shared" si="11"/>
        <v>0</v>
      </c>
      <c r="AG36" s="75"/>
      <c r="AH36" s="83"/>
      <c r="AI36" s="152">
        <f>IF(Parámetros!$D$18="N/A",AF36-K36,AF36-W36)</f>
        <v>0</v>
      </c>
      <c r="AJ36" s="153">
        <f>IF(Parámetros!$D$18="N/A",IF(ISERROR(IF(AND(K36&gt;1,AF36=0),0%,IF(AND(K36=0,AF36&gt;1),100%,AI36/W36))),0,IF(AND(K36&gt;1,AF36=0),0%,IF(AND(K36=0,AF36&gt;1),100%,AI36/K36))),IF(ISERROR(IF(AND(W36&gt;1,AF36=0),0%,IF(AND(W36=0,AF36&gt;1),100%,AI36/W36))),0,IF(AND(W36&gt;1,AF36=0),0%,IF(AND(W36=0,AF36&gt;1),100%,AI36/W36))))</f>
        <v>0</v>
      </c>
      <c r="AK36" s="153" t="e">
        <f t="shared" si="9"/>
        <v>#DIV/0!</v>
      </c>
      <c r="AL36" s="78"/>
      <c r="AM36" s="78"/>
      <c r="AN36" s="148">
        <f t="shared" si="16"/>
        <v>0</v>
      </c>
      <c r="AO36" s="75"/>
      <c r="AP36" s="83"/>
      <c r="AQ36" s="152">
        <f t="shared" si="4"/>
        <v>0</v>
      </c>
      <c r="AR36" s="153">
        <f t="shared" si="5"/>
        <v>0</v>
      </c>
      <c r="AS36" s="153">
        <f t="shared" si="10"/>
        <v>0</v>
      </c>
    </row>
    <row r="37" spans="2:45" ht="15">
      <c r="B37" s="88"/>
      <c r="C37" s="88"/>
      <c r="D37" s="89" t="s">
        <v>333</v>
      </c>
      <c r="E37" s="90" t="s">
        <v>126</v>
      </c>
      <c r="F37" s="78"/>
      <c r="G37" s="78"/>
      <c r="H37" s="148">
        <f t="shared" si="12"/>
        <v>0</v>
      </c>
      <c r="I37" s="78"/>
      <c r="J37" s="78"/>
      <c r="K37" s="148">
        <f t="shared" si="13"/>
        <v>0</v>
      </c>
      <c r="L37" s="75"/>
      <c r="M37" s="83"/>
      <c r="N37" s="152">
        <f t="shared" si="0"/>
        <v>0</v>
      </c>
      <c r="O37" s="153">
        <f t="shared" si="1"/>
        <v>0</v>
      </c>
      <c r="P37" s="153">
        <f t="shared" si="6"/>
        <v>0</v>
      </c>
      <c r="Q37" s="78"/>
      <c r="R37" s="78"/>
      <c r="S37" s="148">
        <f t="shared" si="14"/>
        <v>0</v>
      </c>
      <c r="T37" s="78"/>
      <c r="U37" s="78"/>
      <c r="V37" s="148">
        <f t="shared" si="15"/>
        <v>0</v>
      </c>
      <c r="W37" s="148">
        <f t="shared" si="7"/>
        <v>0</v>
      </c>
      <c r="X37" s="75"/>
      <c r="Y37" s="83"/>
      <c r="Z37" s="84">
        <f t="shared" si="2"/>
        <v>0</v>
      </c>
      <c r="AA37" s="152">
        <f>IF(Parámetros!$D$18="N/A",0,W37-K37)</f>
        <v>0</v>
      </c>
      <c r="AB37" s="153">
        <f t="shared" si="3"/>
        <v>0</v>
      </c>
      <c r="AC37" s="153" t="e">
        <f t="shared" si="8"/>
        <v>#DIV/0!</v>
      </c>
      <c r="AD37" s="85"/>
      <c r="AE37" s="85"/>
      <c r="AF37" s="148">
        <f t="shared" si="11"/>
        <v>0</v>
      </c>
      <c r="AG37" s="75"/>
      <c r="AH37" s="83"/>
      <c r="AI37" s="152">
        <f>IF(Parámetros!$D$18="N/A",AF37-K37,AF37-W37)</f>
        <v>0</v>
      </c>
      <c r="AJ37" s="153">
        <f>IF(Parámetros!$D$18="N/A",IF(ISERROR(IF(AND(K37&gt;1,AF37=0),0%,IF(AND(K37=0,AF37&gt;1),100%,AI37/W37))),0,IF(AND(K37&gt;1,AF37=0),0%,IF(AND(K37=0,AF37&gt;1),100%,AI37/K37))),IF(ISERROR(IF(AND(W37&gt;1,AF37=0),0%,IF(AND(W37=0,AF37&gt;1),100%,AI37/W37))),0,IF(AND(W37&gt;1,AF37=0),0%,IF(AND(W37=0,AF37&gt;1),100%,AI37/W37))))</f>
        <v>0</v>
      </c>
      <c r="AK37" s="153" t="e">
        <f t="shared" si="9"/>
        <v>#DIV/0!</v>
      </c>
      <c r="AL37" s="78"/>
      <c r="AM37" s="78"/>
      <c r="AN37" s="148">
        <f t="shared" si="16"/>
        <v>0</v>
      </c>
      <c r="AO37" s="75"/>
      <c r="AP37" s="83"/>
      <c r="AQ37" s="152">
        <f t="shared" si="4"/>
        <v>0</v>
      </c>
      <c r="AR37" s="153">
        <f t="shared" si="5"/>
        <v>0</v>
      </c>
      <c r="AS37" s="153">
        <f t="shared" si="10"/>
        <v>0</v>
      </c>
    </row>
    <row r="38" spans="2:45" ht="15">
      <c r="B38" s="88"/>
      <c r="C38" s="88"/>
      <c r="D38" s="89" t="s">
        <v>334</v>
      </c>
      <c r="E38" s="90" t="s">
        <v>112</v>
      </c>
      <c r="F38" s="78"/>
      <c r="G38" s="78"/>
      <c r="H38" s="148">
        <f t="shared" si="12"/>
        <v>0</v>
      </c>
      <c r="I38" s="78"/>
      <c r="J38" s="78"/>
      <c r="K38" s="148">
        <f t="shared" si="13"/>
        <v>0</v>
      </c>
      <c r="L38" s="75"/>
      <c r="M38" s="83"/>
      <c r="N38" s="152">
        <f t="shared" si="0"/>
        <v>0</v>
      </c>
      <c r="O38" s="153">
        <f t="shared" si="1"/>
        <v>0</v>
      </c>
      <c r="P38" s="153">
        <f t="shared" si="6"/>
        <v>0</v>
      </c>
      <c r="Q38" s="78"/>
      <c r="R38" s="78"/>
      <c r="S38" s="148">
        <f t="shared" si="14"/>
        <v>0</v>
      </c>
      <c r="T38" s="78"/>
      <c r="U38" s="78"/>
      <c r="V38" s="148">
        <f t="shared" si="15"/>
        <v>0</v>
      </c>
      <c r="W38" s="148">
        <f t="shared" si="7"/>
        <v>0</v>
      </c>
      <c r="X38" s="75"/>
      <c r="Y38" s="83"/>
      <c r="Z38" s="84">
        <f t="shared" si="2"/>
        <v>0</v>
      </c>
      <c r="AA38" s="152">
        <f>IF(Parámetros!$D$18="N/A",0,W38-K38)</f>
        <v>0</v>
      </c>
      <c r="AB38" s="153">
        <f t="shared" si="3"/>
        <v>0</v>
      </c>
      <c r="AC38" s="153" t="e">
        <f t="shared" si="8"/>
        <v>#DIV/0!</v>
      </c>
      <c r="AD38" s="85"/>
      <c r="AE38" s="85"/>
      <c r="AF38" s="148">
        <f t="shared" si="11"/>
        <v>0</v>
      </c>
      <c r="AG38" s="75"/>
      <c r="AH38" s="83"/>
      <c r="AI38" s="152">
        <f>IF(Parámetros!$D$18="N/A",AF38-K38,AF38-W38)</f>
        <v>0</v>
      </c>
      <c r="AJ38" s="153">
        <f>IF(Parámetros!$D$18="N/A",IF(ISERROR(IF(AND(K38&gt;1,AF38=0),0%,IF(AND(K38=0,AF38&gt;1),100%,AI38/W38))),0,IF(AND(K38&gt;1,AF38=0),0%,IF(AND(K38=0,AF38&gt;1),100%,AI38/K38))),IF(ISERROR(IF(AND(W38&gt;1,AF38=0),0%,IF(AND(W38=0,AF38&gt;1),100%,AI38/W38))),0,IF(AND(W38&gt;1,AF38=0),0%,IF(AND(W38=0,AF38&gt;1),100%,AI38/W38))))</f>
        <v>0</v>
      </c>
      <c r="AK38" s="153" t="e">
        <f t="shared" si="9"/>
        <v>#DIV/0!</v>
      </c>
      <c r="AL38" s="78"/>
      <c r="AM38" s="78"/>
      <c r="AN38" s="148">
        <f t="shared" si="16"/>
        <v>0</v>
      </c>
      <c r="AO38" s="75"/>
      <c r="AP38" s="83"/>
      <c r="AQ38" s="152">
        <f t="shared" si="4"/>
        <v>0</v>
      </c>
      <c r="AR38" s="153">
        <f t="shared" si="5"/>
        <v>0</v>
      </c>
      <c r="AS38" s="153">
        <f t="shared" si="10"/>
        <v>0</v>
      </c>
    </row>
    <row r="39" spans="2:45" ht="15">
      <c r="B39" s="88"/>
      <c r="C39" s="88"/>
      <c r="D39" s="86" t="s">
        <v>213</v>
      </c>
      <c r="E39" s="87" t="s">
        <v>127</v>
      </c>
      <c r="F39" s="78"/>
      <c r="G39" s="78"/>
      <c r="H39" s="148">
        <f>+H40+H55</f>
        <v>0</v>
      </c>
      <c r="I39" s="78"/>
      <c r="J39" s="78"/>
      <c r="K39" s="148">
        <f>+K40+K55</f>
        <v>0</v>
      </c>
      <c r="L39" s="75"/>
      <c r="M39" s="83"/>
      <c r="N39" s="152">
        <f t="shared" si="0"/>
        <v>0</v>
      </c>
      <c r="O39" s="153">
        <f t="shared" si="1"/>
        <v>0</v>
      </c>
      <c r="P39" s="153">
        <f t="shared" si="6"/>
        <v>0</v>
      </c>
      <c r="Q39" s="78"/>
      <c r="R39" s="78"/>
      <c r="S39" s="148">
        <f>+S40+S55</f>
        <v>0</v>
      </c>
      <c r="T39" s="78"/>
      <c r="U39" s="78"/>
      <c r="V39" s="148">
        <f>+V40+V55</f>
        <v>0</v>
      </c>
      <c r="W39" s="148">
        <f t="shared" si="7"/>
        <v>0</v>
      </c>
      <c r="X39" s="75"/>
      <c r="Y39" s="83"/>
      <c r="Z39" s="84">
        <f t="shared" si="2"/>
        <v>0</v>
      </c>
      <c r="AA39" s="152">
        <f>IF(Parámetros!$D$18="N/A",0,W39-K39)</f>
        <v>0</v>
      </c>
      <c r="AB39" s="153">
        <f t="shared" si="3"/>
        <v>0</v>
      </c>
      <c r="AC39" s="153" t="e">
        <f t="shared" si="8"/>
        <v>#DIV/0!</v>
      </c>
      <c r="AD39" s="85"/>
      <c r="AE39" s="85"/>
      <c r="AF39" s="148">
        <f>+AF40+AF55</f>
        <v>0</v>
      </c>
      <c r="AG39" s="75"/>
      <c r="AH39" s="83"/>
      <c r="AI39" s="152">
        <f>IF(Parámetros!$D$18="N/A",AF39-K39,AF39-W39)</f>
        <v>0</v>
      </c>
      <c r="AJ39" s="153">
        <f>IF(Parámetros!$D$18="N/A",IF(ISERROR(IF(AND(K39&gt;1,AF39=0),0%,IF(AND(K39=0,AF39&gt;1),100%,AI39/W39))),0,IF(AND(K39&gt;1,AF39=0),0%,IF(AND(K39=0,AF39&gt;1),100%,AI39/K39))),IF(ISERROR(IF(AND(W39&gt;1,AF39=0),0%,IF(AND(W39=0,AF39&gt;1),100%,AI39/W39))),0,IF(AND(W39&gt;1,AF39=0),0%,IF(AND(W39=0,AF39&gt;1),100%,AI39/W39))))</f>
        <v>0</v>
      </c>
      <c r="AK39" s="153" t="e">
        <f t="shared" si="9"/>
        <v>#DIV/0!</v>
      </c>
      <c r="AL39" s="78"/>
      <c r="AM39" s="78"/>
      <c r="AN39" s="148">
        <f>+AN40+AN55</f>
        <v>0</v>
      </c>
      <c r="AO39" s="75"/>
      <c r="AP39" s="83"/>
      <c r="AQ39" s="152">
        <f t="shared" si="4"/>
        <v>0</v>
      </c>
      <c r="AR39" s="153">
        <f t="shared" si="5"/>
        <v>0</v>
      </c>
      <c r="AS39" s="153">
        <f t="shared" si="10"/>
        <v>0</v>
      </c>
    </row>
    <row r="40" spans="2:45" ht="15">
      <c r="B40" s="88"/>
      <c r="C40" s="88"/>
      <c r="D40" s="91" t="s">
        <v>335</v>
      </c>
      <c r="E40" s="92" t="s">
        <v>298</v>
      </c>
      <c r="F40" s="78"/>
      <c r="G40" s="78"/>
      <c r="H40" s="148">
        <f>+H41+H48</f>
        <v>0</v>
      </c>
      <c r="I40" s="78"/>
      <c r="J40" s="78"/>
      <c r="K40" s="148">
        <f>+K41+K48</f>
        <v>0</v>
      </c>
      <c r="L40" s="75"/>
      <c r="M40" s="83"/>
      <c r="N40" s="152">
        <f t="shared" si="0"/>
        <v>0</v>
      </c>
      <c r="O40" s="153">
        <f t="shared" si="1"/>
        <v>0</v>
      </c>
      <c r="P40" s="153">
        <f t="shared" si="6"/>
        <v>0</v>
      </c>
      <c r="Q40" s="78"/>
      <c r="R40" s="78"/>
      <c r="S40" s="148">
        <f>+S41+S48</f>
        <v>0</v>
      </c>
      <c r="T40" s="78"/>
      <c r="U40" s="78"/>
      <c r="V40" s="148">
        <f>+V41+V48</f>
        <v>0</v>
      </c>
      <c r="W40" s="148">
        <f t="shared" si="7"/>
        <v>0</v>
      </c>
      <c r="X40" s="75"/>
      <c r="Y40" s="83"/>
      <c r="Z40" s="84">
        <f t="shared" si="2"/>
        <v>0</v>
      </c>
      <c r="AA40" s="152">
        <f>IF(Parámetros!$D$18="N/A",0,W40-K40)</f>
        <v>0</v>
      </c>
      <c r="AB40" s="153">
        <f t="shared" si="3"/>
        <v>0</v>
      </c>
      <c r="AC40" s="153" t="e">
        <f t="shared" si="8"/>
        <v>#DIV/0!</v>
      </c>
      <c r="AD40" s="85"/>
      <c r="AE40" s="85"/>
      <c r="AF40" s="148">
        <f>+AF41+AF48</f>
        <v>0</v>
      </c>
      <c r="AG40" s="75"/>
      <c r="AH40" s="83"/>
      <c r="AI40" s="152">
        <f>IF(Parámetros!$D$18="N/A",AF40-K40,AF40-W40)</f>
        <v>0</v>
      </c>
      <c r="AJ40" s="153">
        <f>IF(Parámetros!$D$18="N/A",IF(ISERROR(IF(AND(K40&gt;1,AF40=0),0%,IF(AND(K40=0,AF40&gt;1),100%,AI40/W40))),0,IF(AND(K40&gt;1,AF40=0),0%,IF(AND(K40=0,AF40&gt;1),100%,AI40/K40))),IF(ISERROR(IF(AND(W40&gt;1,AF40=0),0%,IF(AND(W40=0,AF40&gt;1),100%,AI40/W40))),0,IF(AND(W40&gt;1,AF40=0),0%,IF(AND(W40=0,AF40&gt;1),100%,AI40/W40))))</f>
        <v>0</v>
      </c>
      <c r="AK40" s="153" t="e">
        <f t="shared" si="9"/>
        <v>#DIV/0!</v>
      </c>
      <c r="AL40" s="78"/>
      <c r="AM40" s="78"/>
      <c r="AN40" s="148">
        <f>+AN41+AN48</f>
        <v>0</v>
      </c>
      <c r="AO40" s="75"/>
      <c r="AP40" s="83"/>
      <c r="AQ40" s="152">
        <f t="shared" si="4"/>
        <v>0</v>
      </c>
      <c r="AR40" s="153">
        <f t="shared" si="5"/>
        <v>0</v>
      </c>
      <c r="AS40" s="153">
        <f t="shared" si="10"/>
        <v>0</v>
      </c>
    </row>
    <row r="41" spans="2:45" ht="15">
      <c r="B41" s="88"/>
      <c r="C41" s="88"/>
      <c r="D41" s="93" t="s">
        <v>336</v>
      </c>
      <c r="E41" s="94" t="s">
        <v>299</v>
      </c>
      <c r="F41" s="78"/>
      <c r="G41" s="78"/>
      <c r="H41" s="148">
        <f>SUM(H42:H47)</f>
        <v>0</v>
      </c>
      <c r="I41" s="78"/>
      <c r="J41" s="78"/>
      <c r="K41" s="148">
        <f>SUM(K42:K47)</f>
        <v>0</v>
      </c>
      <c r="L41" s="75"/>
      <c r="M41" s="83"/>
      <c r="N41" s="152">
        <f t="shared" si="0"/>
        <v>0</v>
      </c>
      <c r="O41" s="153">
        <f t="shared" si="1"/>
        <v>0</v>
      </c>
      <c r="P41" s="153">
        <f t="shared" si="6"/>
        <v>0</v>
      </c>
      <c r="Q41" s="78"/>
      <c r="R41" s="78"/>
      <c r="S41" s="148">
        <f>SUM(S42:S47)</f>
        <v>0</v>
      </c>
      <c r="T41" s="78"/>
      <c r="U41" s="78"/>
      <c r="V41" s="148">
        <f>SUM(V42:V47)</f>
        <v>0</v>
      </c>
      <c r="W41" s="148">
        <f t="shared" si="7"/>
        <v>0</v>
      </c>
      <c r="X41" s="75"/>
      <c r="Y41" s="83"/>
      <c r="Z41" s="84">
        <f t="shared" si="2"/>
        <v>0</v>
      </c>
      <c r="AA41" s="152">
        <f>IF(Parámetros!$D$18="N/A",0,W41-K41)</f>
        <v>0</v>
      </c>
      <c r="AB41" s="153">
        <f t="shared" si="3"/>
        <v>0</v>
      </c>
      <c r="AC41" s="153" t="e">
        <f t="shared" si="8"/>
        <v>#DIV/0!</v>
      </c>
      <c r="AD41" s="85"/>
      <c r="AE41" s="85"/>
      <c r="AF41" s="148">
        <f>SUM(AF42:AF47)</f>
        <v>0</v>
      </c>
      <c r="AG41" s="75"/>
      <c r="AH41" s="83"/>
      <c r="AI41" s="152">
        <f>IF(Parámetros!$D$18="N/A",AF41-K41,AF41-W41)</f>
        <v>0</v>
      </c>
      <c r="AJ41" s="153">
        <f>IF(Parámetros!$D$18="N/A",IF(ISERROR(IF(AND(K41&gt;1,AF41=0),0%,IF(AND(K41=0,AF41&gt;1),100%,AI41/W41))),0,IF(AND(K41&gt;1,AF41=0),0%,IF(AND(K41=0,AF41&gt;1),100%,AI41/K41))),IF(ISERROR(IF(AND(W41&gt;1,AF41=0),0%,IF(AND(W41=0,AF41&gt;1),100%,AI41/W41))),0,IF(AND(W41&gt;1,AF41=0),0%,IF(AND(W41=0,AF41&gt;1),100%,AI41/W41))))</f>
        <v>0</v>
      </c>
      <c r="AK41" s="153" t="e">
        <f t="shared" si="9"/>
        <v>#DIV/0!</v>
      </c>
      <c r="AL41" s="78"/>
      <c r="AM41" s="78"/>
      <c r="AN41" s="148">
        <f>SUM(AN42:AN47)</f>
        <v>0</v>
      </c>
      <c r="AO41" s="75"/>
      <c r="AP41" s="83"/>
      <c r="AQ41" s="152">
        <f t="shared" si="4"/>
        <v>0</v>
      </c>
      <c r="AR41" s="153">
        <f t="shared" si="5"/>
        <v>0</v>
      </c>
      <c r="AS41" s="153">
        <f t="shared" si="10"/>
        <v>0</v>
      </c>
    </row>
    <row r="42" spans="2:45" ht="15">
      <c r="B42" s="88"/>
      <c r="C42" s="88"/>
      <c r="D42" s="95" t="s">
        <v>337</v>
      </c>
      <c r="E42" s="96" t="s">
        <v>122</v>
      </c>
      <c r="F42" s="78"/>
      <c r="G42" s="78"/>
      <c r="H42" s="148">
        <f aca="true" t="shared" si="17" ref="H42:H47">+F42+G42</f>
        <v>0</v>
      </c>
      <c r="I42" s="78"/>
      <c r="J42" s="78"/>
      <c r="K42" s="148">
        <f aca="true" t="shared" si="18" ref="K42:K47">+I42+J42</f>
        <v>0</v>
      </c>
      <c r="L42" s="75"/>
      <c r="M42" s="83"/>
      <c r="N42" s="152">
        <f t="shared" si="0"/>
        <v>0</v>
      </c>
      <c r="O42" s="153">
        <f t="shared" si="1"/>
        <v>0</v>
      </c>
      <c r="P42" s="153">
        <f t="shared" si="6"/>
        <v>0</v>
      </c>
      <c r="Q42" s="78"/>
      <c r="R42" s="78"/>
      <c r="S42" s="148">
        <f aca="true" t="shared" si="19" ref="S42:S47">+Q42+R42</f>
        <v>0</v>
      </c>
      <c r="T42" s="78"/>
      <c r="U42" s="78"/>
      <c r="V42" s="148">
        <f aca="true" t="shared" si="20" ref="V42:V47">+T42+U42</f>
        <v>0</v>
      </c>
      <c r="W42" s="148">
        <f t="shared" si="7"/>
        <v>0</v>
      </c>
      <c r="X42" s="75"/>
      <c r="Y42" s="83"/>
      <c r="Z42" s="84">
        <f t="shared" si="2"/>
        <v>0</v>
      </c>
      <c r="AA42" s="152">
        <f>IF(Parámetros!$D$18="N/A",0,W42-K42)</f>
        <v>0</v>
      </c>
      <c r="AB42" s="153">
        <f t="shared" si="3"/>
        <v>0</v>
      </c>
      <c r="AC42" s="153" t="e">
        <f t="shared" si="8"/>
        <v>#DIV/0!</v>
      </c>
      <c r="AD42" s="85"/>
      <c r="AE42" s="85"/>
      <c r="AF42" s="148">
        <f aca="true" t="shared" si="21" ref="AF42:AF47">+AD42+AE42</f>
        <v>0</v>
      </c>
      <c r="AG42" s="75"/>
      <c r="AH42" s="83"/>
      <c r="AI42" s="152">
        <f>IF(Parámetros!$D$18="N/A",AF42-K42,AF42-W42)</f>
        <v>0</v>
      </c>
      <c r="AJ42" s="153">
        <f>IF(Parámetros!$D$18="N/A",IF(ISERROR(IF(AND(K42&gt;1,AF42=0),0%,IF(AND(K42=0,AF42&gt;1),100%,AI42/W42))),0,IF(AND(K42&gt;1,AF42=0),0%,IF(AND(K42=0,AF42&gt;1),100%,AI42/K42))),IF(ISERROR(IF(AND(W42&gt;1,AF42=0),0%,IF(AND(W42=0,AF42&gt;1),100%,AI42/W42))),0,IF(AND(W42&gt;1,AF42=0),0%,IF(AND(W42=0,AF42&gt;1),100%,AI42/W42))))</f>
        <v>0</v>
      </c>
      <c r="AK42" s="153" t="e">
        <f t="shared" si="9"/>
        <v>#DIV/0!</v>
      </c>
      <c r="AL42" s="78"/>
      <c r="AM42" s="78"/>
      <c r="AN42" s="148">
        <f aca="true" t="shared" si="22" ref="AN42:AN47">+AL42+AM42</f>
        <v>0</v>
      </c>
      <c r="AO42" s="75"/>
      <c r="AP42" s="83"/>
      <c r="AQ42" s="152">
        <f t="shared" si="4"/>
        <v>0</v>
      </c>
      <c r="AR42" s="153">
        <f t="shared" si="5"/>
        <v>0</v>
      </c>
      <c r="AS42" s="153">
        <f t="shared" si="10"/>
        <v>0</v>
      </c>
    </row>
    <row r="43" spans="2:45" ht="15">
      <c r="B43" s="88"/>
      <c r="C43" s="88"/>
      <c r="D43" s="95" t="s">
        <v>338</v>
      </c>
      <c r="E43" s="96" t="s">
        <v>123</v>
      </c>
      <c r="F43" s="78"/>
      <c r="G43" s="78"/>
      <c r="H43" s="148">
        <f t="shared" si="17"/>
        <v>0</v>
      </c>
      <c r="I43" s="78"/>
      <c r="J43" s="78"/>
      <c r="K43" s="148">
        <f t="shared" si="18"/>
        <v>0</v>
      </c>
      <c r="L43" s="75"/>
      <c r="M43" s="83"/>
      <c r="N43" s="152">
        <f t="shared" si="0"/>
        <v>0</v>
      </c>
      <c r="O43" s="153">
        <f t="shared" si="1"/>
        <v>0</v>
      </c>
      <c r="P43" s="153">
        <f t="shared" si="6"/>
        <v>0</v>
      </c>
      <c r="Q43" s="78"/>
      <c r="R43" s="78"/>
      <c r="S43" s="148">
        <f t="shared" si="19"/>
        <v>0</v>
      </c>
      <c r="T43" s="78"/>
      <c r="U43" s="78"/>
      <c r="V43" s="148">
        <f t="shared" si="20"/>
        <v>0</v>
      </c>
      <c r="W43" s="148">
        <f t="shared" si="7"/>
        <v>0</v>
      </c>
      <c r="X43" s="75"/>
      <c r="Y43" s="83"/>
      <c r="Z43" s="84">
        <f t="shared" si="2"/>
        <v>0</v>
      </c>
      <c r="AA43" s="152">
        <f>IF(Parámetros!$D$18="N/A",0,W43-K43)</f>
        <v>0</v>
      </c>
      <c r="AB43" s="153">
        <f t="shared" si="3"/>
        <v>0</v>
      </c>
      <c r="AC43" s="153" t="e">
        <f t="shared" si="8"/>
        <v>#DIV/0!</v>
      </c>
      <c r="AD43" s="85"/>
      <c r="AE43" s="85"/>
      <c r="AF43" s="148">
        <f t="shared" si="21"/>
        <v>0</v>
      </c>
      <c r="AG43" s="75"/>
      <c r="AH43" s="83"/>
      <c r="AI43" s="152">
        <f>IF(Parámetros!$D$18="N/A",AF43-K43,AF43-W43)</f>
        <v>0</v>
      </c>
      <c r="AJ43" s="153">
        <f>IF(Parámetros!$D$18="N/A",IF(ISERROR(IF(AND(K43&gt;1,AF43=0),0%,IF(AND(K43=0,AF43&gt;1),100%,AI43/W43))),0,IF(AND(K43&gt;1,AF43=0),0%,IF(AND(K43=0,AF43&gt;1),100%,AI43/K43))),IF(ISERROR(IF(AND(W43&gt;1,AF43=0),0%,IF(AND(W43=0,AF43&gt;1),100%,AI43/W43))),0,IF(AND(W43&gt;1,AF43=0),0%,IF(AND(W43=0,AF43&gt;1),100%,AI43/W43))))</f>
        <v>0</v>
      </c>
      <c r="AK43" s="153" t="e">
        <f t="shared" si="9"/>
        <v>#DIV/0!</v>
      </c>
      <c r="AL43" s="78"/>
      <c r="AM43" s="78"/>
      <c r="AN43" s="148">
        <f t="shared" si="22"/>
        <v>0</v>
      </c>
      <c r="AO43" s="75"/>
      <c r="AP43" s="83"/>
      <c r="AQ43" s="152">
        <f t="shared" si="4"/>
        <v>0</v>
      </c>
      <c r="AR43" s="153">
        <f t="shared" si="5"/>
        <v>0</v>
      </c>
      <c r="AS43" s="153">
        <f t="shared" si="10"/>
        <v>0</v>
      </c>
    </row>
    <row r="44" spans="2:45" ht="15">
      <c r="B44" s="88"/>
      <c r="C44" s="88"/>
      <c r="D44" s="95" t="s">
        <v>339</v>
      </c>
      <c r="E44" s="96" t="s">
        <v>124</v>
      </c>
      <c r="F44" s="78"/>
      <c r="G44" s="78"/>
      <c r="H44" s="148">
        <f t="shared" si="17"/>
        <v>0</v>
      </c>
      <c r="I44" s="78"/>
      <c r="J44" s="78"/>
      <c r="K44" s="148">
        <f t="shared" si="18"/>
        <v>0</v>
      </c>
      <c r="L44" s="75"/>
      <c r="M44" s="83"/>
      <c r="N44" s="152">
        <f t="shared" si="0"/>
        <v>0</v>
      </c>
      <c r="O44" s="153">
        <f t="shared" si="1"/>
        <v>0</v>
      </c>
      <c r="P44" s="153">
        <f t="shared" si="6"/>
        <v>0</v>
      </c>
      <c r="Q44" s="78"/>
      <c r="R44" s="78"/>
      <c r="S44" s="148">
        <f t="shared" si="19"/>
        <v>0</v>
      </c>
      <c r="T44" s="78"/>
      <c r="U44" s="78"/>
      <c r="V44" s="148">
        <f t="shared" si="20"/>
        <v>0</v>
      </c>
      <c r="W44" s="148">
        <f t="shared" si="7"/>
        <v>0</v>
      </c>
      <c r="X44" s="75"/>
      <c r="Y44" s="83"/>
      <c r="Z44" s="84">
        <f t="shared" si="2"/>
        <v>0</v>
      </c>
      <c r="AA44" s="152">
        <f>IF(Parámetros!$D$18="N/A",0,W44-K44)</f>
        <v>0</v>
      </c>
      <c r="AB44" s="153">
        <f t="shared" si="3"/>
        <v>0</v>
      </c>
      <c r="AC44" s="153" t="e">
        <f t="shared" si="8"/>
        <v>#DIV/0!</v>
      </c>
      <c r="AD44" s="85"/>
      <c r="AE44" s="85"/>
      <c r="AF44" s="148">
        <f t="shared" si="21"/>
        <v>0</v>
      </c>
      <c r="AG44" s="75"/>
      <c r="AH44" s="83"/>
      <c r="AI44" s="152">
        <f>IF(Parámetros!$D$18="N/A",AF44-K44,AF44-W44)</f>
        <v>0</v>
      </c>
      <c r="AJ44" s="153">
        <f>IF(Parámetros!$D$18="N/A",IF(ISERROR(IF(AND(K44&gt;1,AF44=0),0%,IF(AND(K44=0,AF44&gt;1),100%,AI44/W44))),0,IF(AND(K44&gt;1,AF44=0),0%,IF(AND(K44=0,AF44&gt;1),100%,AI44/K44))),IF(ISERROR(IF(AND(W44&gt;1,AF44=0),0%,IF(AND(W44=0,AF44&gt;1),100%,AI44/W44))),0,IF(AND(W44&gt;1,AF44=0),0%,IF(AND(W44=0,AF44&gt;1),100%,AI44/W44))))</f>
        <v>0</v>
      </c>
      <c r="AK44" s="153" t="e">
        <f t="shared" si="9"/>
        <v>#DIV/0!</v>
      </c>
      <c r="AL44" s="78"/>
      <c r="AM44" s="78"/>
      <c r="AN44" s="148">
        <f t="shared" si="22"/>
        <v>0</v>
      </c>
      <c r="AO44" s="75"/>
      <c r="AP44" s="83"/>
      <c r="AQ44" s="152">
        <f t="shared" si="4"/>
        <v>0</v>
      </c>
      <c r="AR44" s="153">
        <f t="shared" si="5"/>
        <v>0</v>
      </c>
      <c r="AS44" s="153">
        <f t="shared" si="10"/>
        <v>0</v>
      </c>
    </row>
    <row r="45" spans="2:45" ht="15">
      <c r="B45" s="88"/>
      <c r="C45" s="88"/>
      <c r="D45" s="95" t="s">
        <v>340</v>
      </c>
      <c r="E45" s="96" t="s">
        <v>125</v>
      </c>
      <c r="F45" s="78"/>
      <c r="G45" s="78"/>
      <c r="H45" s="148">
        <f t="shared" si="17"/>
        <v>0</v>
      </c>
      <c r="I45" s="78"/>
      <c r="J45" s="78"/>
      <c r="K45" s="148">
        <f t="shared" si="18"/>
        <v>0</v>
      </c>
      <c r="L45" s="75"/>
      <c r="M45" s="83"/>
      <c r="N45" s="152">
        <f t="shared" si="0"/>
        <v>0</v>
      </c>
      <c r="O45" s="153">
        <f t="shared" si="1"/>
        <v>0</v>
      </c>
      <c r="P45" s="153">
        <f t="shared" si="6"/>
        <v>0</v>
      </c>
      <c r="Q45" s="78"/>
      <c r="R45" s="78"/>
      <c r="S45" s="148">
        <f t="shared" si="19"/>
        <v>0</v>
      </c>
      <c r="T45" s="78"/>
      <c r="U45" s="78"/>
      <c r="V45" s="148">
        <f t="shared" si="20"/>
        <v>0</v>
      </c>
      <c r="W45" s="148">
        <f t="shared" si="7"/>
        <v>0</v>
      </c>
      <c r="X45" s="75"/>
      <c r="Y45" s="83"/>
      <c r="Z45" s="84">
        <f t="shared" si="2"/>
        <v>0</v>
      </c>
      <c r="AA45" s="152">
        <f>IF(Parámetros!$D$18="N/A",0,W45-K45)</f>
        <v>0</v>
      </c>
      <c r="AB45" s="153">
        <f t="shared" si="3"/>
        <v>0</v>
      </c>
      <c r="AC45" s="153" t="e">
        <f t="shared" si="8"/>
        <v>#DIV/0!</v>
      </c>
      <c r="AD45" s="85"/>
      <c r="AE45" s="85"/>
      <c r="AF45" s="148">
        <f t="shared" si="21"/>
        <v>0</v>
      </c>
      <c r="AG45" s="75"/>
      <c r="AH45" s="83"/>
      <c r="AI45" s="152">
        <f>IF(Parámetros!$D$18="N/A",AF45-K45,AF45-W45)</f>
        <v>0</v>
      </c>
      <c r="AJ45" s="153">
        <f>IF(Parámetros!$D$18="N/A",IF(ISERROR(IF(AND(K45&gt;1,AF45=0),0%,IF(AND(K45=0,AF45&gt;1),100%,AI45/W45))),0,IF(AND(K45&gt;1,AF45=0),0%,IF(AND(K45=0,AF45&gt;1),100%,AI45/K45))),IF(ISERROR(IF(AND(W45&gt;1,AF45=0),0%,IF(AND(W45=0,AF45&gt;1),100%,AI45/W45))),0,IF(AND(W45&gt;1,AF45=0),0%,IF(AND(W45=0,AF45&gt;1),100%,AI45/W45))))</f>
        <v>0</v>
      </c>
      <c r="AK45" s="153" t="e">
        <f t="shared" si="9"/>
        <v>#DIV/0!</v>
      </c>
      <c r="AL45" s="78"/>
      <c r="AM45" s="78"/>
      <c r="AN45" s="148">
        <f t="shared" si="22"/>
        <v>0</v>
      </c>
      <c r="AO45" s="75"/>
      <c r="AP45" s="83"/>
      <c r="AQ45" s="152">
        <f t="shared" si="4"/>
        <v>0</v>
      </c>
      <c r="AR45" s="153">
        <f t="shared" si="5"/>
        <v>0</v>
      </c>
      <c r="AS45" s="153">
        <f t="shared" si="10"/>
        <v>0</v>
      </c>
    </row>
    <row r="46" spans="2:45" ht="15">
      <c r="B46" s="88"/>
      <c r="C46" s="88"/>
      <c r="D46" s="95" t="s">
        <v>341</v>
      </c>
      <c r="E46" s="96" t="s">
        <v>126</v>
      </c>
      <c r="F46" s="78"/>
      <c r="G46" s="78"/>
      <c r="H46" s="148">
        <f t="shared" si="17"/>
        <v>0</v>
      </c>
      <c r="I46" s="78"/>
      <c r="J46" s="78"/>
      <c r="K46" s="148">
        <f t="shared" si="18"/>
        <v>0</v>
      </c>
      <c r="L46" s="75"/>
      <c r="M46" s="83"/>
      <c r="N46" s="152">
        <f t="shared" si="0"/>
        <v>0</v>
      </c>
      <c r="O46" s="153">
        <f t="shared" si="1"/>
        <v>0</v>
      </c>
      <c r="P46" s="153">
        <f t="shared" si="6"/>
        <v>0</v>
      </c>
      <c r="Q46" s="78"/>
      <c r="R46" s="78"/>
      <c r="S46" s="148">
        <f t="shared" si="19"/>
        <v>0</v>
      </c>
      <c r="T46" s="78"/>
      <c r="U46" s="78"/>
      <c r="V46" s="148">
        <f t="shared" si="20"/>
        <v>0</v>
      </c>
      <c r="W46" s="148">
        <f t="shared" si="7"/>
        <v>0</v>
      </c>
      <c r="X46" s="75"/>
      <c r="Y46" s="83"/>
      <c r="Z46" s="84">
        <f t="shared" si="2"/>
        <v>0</v>
      </c>
      <c r="AA46" s="152">
        <f>IF(Parámetros!$D$18="N/A",0,W46-K46)</f>
        <v>0</v>
      </c>
      <c r="AB46" s="153">
        <f t="shared" si="3"/>
        <v>0</v>
      </c>
      <c r="AC46" s="153" t="e">
        <f t="shared" si="8"/>
        <v>#DIV/0!</v>
      </c>
      <c r="AD46" s="85"/>
      <c r="AE46" s="85"/>
      <c r="AF46" s="148">
        <f t="shared" si="21"/>
        <v>0</v>
      </c>
      <c r="AG46" s="75"/>
      <c r="AH46" s="83"/>
      <c r="AI46" s="152">
        <f>IF(Parámetros!$D$18="N/A",AF46-K46,AF46-W46)</f>
        <v>0</v>
      </c>
      <c r="AJ46" s="153">
        <f>IF(Parámetros!$D$18="N/A",IF(ISERROR(IF(AND(K46&gt;1,AF46=0),0%,IF(AND(K46=0,AF46&gt;1),100%,AI46/W46))),0,IF(AND(K46&gt;1,AF46=0),0%,IF(AND(K46=0,AF46&gt;1),100%,AI46/K46))),IF(ISERROR(IF(AND(W46&gt;1,AF46=0),0%,IF(AND(W46=0,AF46&gt;1),100%,AI46/W46))),0,IF(AND(W46&gt;1,AF46=0),0%,IF(AND(W46=0,AF46&gt;1),100%,AI46/W46))))</f>
        <v>0</v>
      </c>
      <c r="AK46" s="153" t="e">
        <f t="shared" si="9"/>
        <v>#DIV/0!</v>
      </c>
      <c r="AL46" s="78"/>
      <c r="AM46" s="78"/>
      <c r="AN46" s="148">
        <f t="shared" si="22"/>
        <v>0</v>
      </c>
      <c r="AO46" s="75"/>
      <c r="AP46" s="83"/>
      <c r="AQ46" s="152">
        <f t="shared" si="4"/>
        <v>0</v>
      </c>
      <c r="AR46" s="153">
        <f t="shared" si="5"/>
        <v>0</v>
      </c>
      <c r="AS46" s="153">
        <f t="shared" si="10"/>
        <v>0</v>
      </c>
    </row>
    <row r="47" spans="2:45" ht="15">
      <c r="B47" s="88"/>
      <c r="C47" s="88"/>
      <c r="D47" s="95" t="s">
        <v>342</v>
      </c>
      <c r="E47" s="96" t="s">
        <v>112</v>
      </c>
      <c r="F47" s="78"/>
      <c r="G47" s="78"/>
      <c r="H47" s="148">
        <f t="shared" si="17"/>
        <v>0</v>
      </c>
      <c r="I47" s="78"/>
      <c r="J47" s="78"/>
      <c r="K47" s="148">
        <f t="shared" si="18"/>
        <v>0</v>
      </c>
      <c r="L47" s="75"/>
      <c r="M47" s="83"/>
      <c r="N47" s="152">
        <f t="shared" si="0"/>
        <v>0</v>
      </c>
      <c r="O47" s="153">
        <f t="shared" si="1"/>
        <v>0</v>
      </c>
      <c r="P47" s="153">
        <f t="shared" si="6"/>
        <v>0</v>
      </c>
      <c r="Q47" s="78"/>
      <c r="R47" s="78"/>
      <c r="S47" s="148">
        <f t="shared" si="19"/>
        <v>0</v>
      </c>
      <c r="T47" s="78"/>
      <c r="U47" s="78"/>
      <c r="V47" s="148">
        <f t="shared" si="20"/>
        <v>0</v>
      </c>
      <c r="W47" s="148">
        <f t="shared" si="7"/>
        <v>0</v>
      </c>
      <c r="X47" s="75"/>
      <c r="Y47" s="83"/>
      <c r="Z47" s="84">
        <f t="shared" si="2"/>
        <v>0</v>
      </c>
      <c r="AA47" s="152">
        <f>IF(Parámetros!$D$18="N/A",0,W47-K47)</f>
        <v>0</v>
      </c>
      <c r="AB47" s="153">
        <f t="shared" si="3"/>
        <v>0</v>
      </c>
      <c r="AC47" s="153" t="e">
        <f t="shared" si="8"/>
        <v>#DIV/0!</v>
      </c>
      <c r="AD47" s="85"/>
      <c r="AE47" s="85"/>
      <c r="AF47" s="148">
        <f t="shared" si="21"/>
        <v>0</v>
      </c>
      <c r="AG47" s="75"/>
      <c r="AH47" s="83"/>
      <c r="AI47" s="152">
        <f>IF(Parámetros!$D$18="N/A",AF47-K47,AF47-W47)</f>
        <v>0</v>
      </c>
      <c r="AJ47" s="153">
        <f>IF(Parámetros!$D$18="N/A",IF(ISERROR(IF(AND(K47&gt;1,AF47=0),0%,IF(AND(K47=0,AF47&gt;1),100%,AI47/W47))),0,IF(AND(K47&gt;1,AF47=0),0%,IF(AND(K47=0,AF47&gt;1),100%,AI47/K47))),IF(ISERROR(IF(AND(W47&gt;1,AF47=0),0%,IF(AND(W47=0,AF47&gt;1),100%,AI47/W47))),0,IF(AND(W47&gt;1,AF47=0),0%,IF(AND(W47=0,AF47&gt;1),100%,AI47/W47))))</f>
        <v>0</v>
      </c>
      <c r="AK47" s="153" t="e">
        <f t="shared" si="9"/>
        <v>#DIV/0!</v>
      </c>
      <c r="AL47" s="78"/>
      <c r="AM47" s="78"/>
      <c r="AN47" s="148">
        <f t="shared" si="22"/>
        <v>0</v>
      </c>
      <c r="AO47" s="75"/>
      <c r="AP47" s="83"/>
      <c r="AQ47" s="152">
        <f t="shared" si="4"/>
        <v>0</v>
      </c>
      <c r="AR47" s="153">
        <f t="shared" si="5"/>
        <v>0</v>
      </c>
      <c r="AS47" s="153">
        <f t="shared" si="10"/>
        <v>0</v>
      </c>
    </row>
    <row r="48" spans="2:45" ht="15">
      <c r="B48" s="88"/>
      <c r="C48" s="88"/>
      <c r="D48" s="93" t="s">
        <v>343</v>
      </c>
      <c r="E48" s="94" t="s">
        <v>300</v>
      </c>
      <c r="F48" s="78"/>
      <c r="G48" s="78"/>
      <c r="H48" s="148">
        <f>SUM(H49:H54)</f>
        <v>0</v>
      </c>
      <c r="I48" s="78"/>
      <c r="J48" s="78"/>
      <c r="K48" s="148">
        <f>SUM(K49:K54)</f>
        <v>0</v>
      </c>
      <c r="L48" s="75"/>
      <c r="M48" s="83"/>
      <c r="N48" s="152">
        <f t="shared" si="0"/>
        <v>0</v>
      </c>
      <c r="O48" s="153">
        <f t="shared" si="1"/>
        <v>0</v>
      </c>
      <c r="P48" s="153">
        <f t="shared" si="6"/>
        <v>0</v>
      </c>
      <c r="Q48" s="78"/>
      <c r="R48" s="78"/>
      <c r="S48" s="148">
        <f>SUM(S49:S54)</f>
        <v>0</v>
      </c>
      <c r="T48" s="78"/>
      <c r="U48" s="78"/>
      <c r="V48" s="148">
        <f>SUM(V49:V54)</f>
        <v>0</v>
      </c>
      <c r="W48" s="148">
        <f t="shared" si="7"/>
        <v>0</v>
      </c>
      <c r="X48" s="75"/>
      <c r="Y48" s="83"/>
      <c r="Z48" s="84">
        <f t="shared" si="2"/>
        <v>0</v>
      </c>
      <c r="AA48" s="152">
        <f>IF(Parámetros!$D$18="N/A",0,W48-K48)</f>
        <v>0</v>
      </c>
      <c r="AB48" s="153">
        <f t="shared" si="3"/>
        <v>0</v>
      </c>
      <c r="AC48" s="153" t="e">
        <f t="shared" si="8"/>
        <v>#DIV/0!</v>
      </c>
      <c r="AD48" s="85"/>
      <c r="AE48" s="85"/>
      <c r="AF48" s="148">
        <f>SUM(AF49:AF54)</f>
        <v>0</v>
      </c>
      <c r="AG48" s="75"/>
      <c r="AH48" s="83"/>
      <c r="AI48" s="152">
        <f>IF(Parámetros!$D$18="N/A",AF48-K48,AF48-W48)</f>
        <v>0</v>
      </c>
      <c r="AJ48" s="153">
        <f>IF(Parámetros!$D$18="N/A",IF(ISERROR(IF(AND(K48&gt;1,AF48=0),0%,IF(AND(K48=0,AF48&gt;1),100%,AI48/W48))),0,IF(AND(K48&gt;1,AF48=0),0%,IF(AND(K48=0,AF48&gt;1),100%,AI48/K48))),IF(ISERROR(IF(AND(W48&gt;1,AF48=0),0%,IF(AND(W48=0,AF48&gt;1),100%,AI48/W48))),0,IF(AND(W48&gt;1,AF48=0),0%,IF(AND(W48=0,AF48&gt;1),100%,AI48/W48))))</f>
        <v>0</v>
      </c>
      <c r="AK48" s="153" t="e">
        <f t="shared" si="9"/>
        <v>#DIV/0!</v>
      </c>
      <c r="AL48" s="78"/>
      <c r="AM48" s="78"/>
      <c r="AN48" s="148">
        <f>SUM(AN49:AN54)</f>
        <v>0</v>
      </c>
      <c r="AO48" s="75"/>
      <c r="AP48" s="83"/>
      <c r="AQ48" s="152">
        <f t="shared" si="4"/>
        <v>0</v>
      </c>
      <c r="AR48" s="153">
        <f t="shared" si="5"/>
        <v>0</v>
      </c>
      <c r="AS48" s="153">
        <f t="shared" si="10"/>
        <v>0</v>
      </c>
    </row>
    <row r="49" spans="2:45" ht="15">
      <c r="B49" s="88"/>
      <c r="C49" s="88"/>
      <c r="D49" s="95" t="s">
        <v>344</v>
      </c>
      <c r="E49" s="96" t="s">
        <v>122</v>
      </c>
      <c r="F49" s="78"/>
      <c r="G49" s="78"/>
      <c r="H49" s="148">
        <f aca="true" t="shared" si="23" ref="H49:H54">+F49+G49</f>
        <v>0</v>
      </c>
      <c r="I49" s="78"/>
      <c r="J49" s="78"/>
      <c r="K49" s="148">
        <f aca="true" t="shared" si="24" ref="K49:K54">+I49+J49</f>
        <v>0</v>
      </c>
      <c r="L49" s="75"/>
      <c r="M49" s="83"/>
      <c r="N49" s="152">
        <f t="shared" si="0"/>
        <v>0</v>
      </c>
      <c r="O49" s="153">
        <f t="shared" si="1"/>
        <v>0</v>
      </c>
      <c r="P49" s="153">
        <f t="shared" si="6"/>
        <v>0</v>
      </c>
      <c r="Q49" s="78"/>
      <c r="R49" s="78"/>
      <c r="S49" s="148">
        <f aca="true" t="shared" si="25" ref="S49:S54">+Q49+R49</f>
        <v>0</v>
      </c>
      <c r="T49" s="78"/>
      <c r="U49" s="78"/>
      <c r="V49" s="148">
        <f aca="true" t="shared" si="26" ref="V49:V54">+T49+U49</f>
        <v>0</v>
      </c>
      <c r="W49" s="148">
        <f t="shared" si="7"/>
        <v>0</v>
      </c>
      <c r="X49" s="75"/>
      <c r="Y49" s="83"/>
      <c r="Z49" s="84">
        <f t="shared" si="2"/>
        <v>0</v>
      </c>
      <c r="AA49" s="152">
        <f>IF(Parámetros!$D$18="N/A",0,W49-K49)</f>
        <v>0</v>
      </c>
      <c r="AB49" s="153">
        <f t="shared" si="3"/>
        <v>0</v>
      </c>
      <c r="AC49" s="153" t="e">
        <f t="shared" si="8"/>
        <v>#DIV/0!</v>
      </c>
      <c r="AD49" s="85"/>
      <c r="AE49" s="85"/>
      <c r="AF49" s="148">
        <f aca="true" t="shared" si="27" ref="AF49:AF54">+AD49+AE49</f>
        <v>0</v>
      </c>
      <c r="AG49" s="75"/>
      <c r="AH49" s="83"/>
      <c r="AI49" s="152">
        <f>IF(Parámetros!$D$18="N/A",AF49-K49,AF49-W49)</f>
        <v>0</v>
      </c>
      <c r="AJ49" s="153">
        <f>IF(Parámetros!$D$18="N/A",IF(ISERROR(IF(AND(K49&gt;1,AF49=0),0%,IF(AND(K49=0,AF49&gt;1),100%,AI49/W49))),0,IF(AND(K49&gt;1,AF49=0),0%,IF(AND(K49=0,AF49&gt;1),100%,AI49/K49))),IF(ISERROR(IF(AND(W49&gt;1,AF49=0),0%,IF(AND(W49=0,AF49&gt;1),100%,AI49/W49))),0,IF(AND(W49&gt;1,AF49=0),0%,IF(AND(W49=0,AF49&gt;1),100%,AI49/W49))))</f>
        <v>0</v>
      </c>
      <c r="AK49" s="153" t="e">
        <f t="shared" si="9"/>
        <v>#DIV/0!</v>
      </c>
      <c r="AL49" s="78"/>
      <c r="AM49" s="78"/>
      <c r="AN49" s="148">
        <f aca="true" t="shared" si="28" ref="AN49:AN54">+AL49+AM49</f>
        <v>0</v>
      </c>
      <c r="AO49" s="75"/>
      <c r="AP49" s="83"/>
      <c r="AQ49" s="152">
        <f t="shared" si="4"/>
        <v>0</v>
      </c>
      <c r="AR49" s="153">
        <f t="shared" si="5"/>
        <v>0</v>
      </c>
      <c r="AS49" s="153">
        <f t="shared" si="10"/>
        <v>0</v>
      </c>
    </row>
    <row r="50" spans="2:45" ht="15">
      <c r="B50" s="88"/>
      <c r="C50" s="88"/>
      <c r="D50" s="95" t="s">
        <v>345</v>
      </c>
      <c r="E50" s="96" t="s">
        <v>123</v>
      </c>
      <c r="F50" s="78"/>
      <c r="G50" s="78"/>
      <c r="H50" s="148">
        <f t="shared" si="23"/>
        <v>0</v>
      </c>
      <c r="I50" s="78"/>
      <c r="J50" s="78"/>
      <c r="K50" s="148">
        <f t="shared" si="24"/>
        <v>0</v>
      </c>
      <c r="L50" s="75"/>
      <c r="M50" s="83"/>
      <c r="N50" s="152">
        <f t="shared" si="0"/>
        <v>0</v>
      </c>
      <c r="O50" s="153">
        <f t="shared" si="1"/>
        <v>0</v>
      </c>
      <c r="P50" s="153">
        <f t="shared" si="6"/>
        <v>0</v>
      </c>
      <c r="Q50" s="78"/>
      <c r="R50" s="78"/>
      <c r="S50" s="148">
        <f t="shared" si="25"/>
        <v>0</v>
      </c>
      <c r="T50" s="78"/>
      <c r="U50" s="78"/>
      <c r="V50" s="148">
        <f t="shared" si="26"/>
        <v>0</v>
      </c>
      <c r="W50" s="148">
        <f t="shared" si="7"/>
        <v>0</v>
      </c>
      <c r="X50" s="75"/>
      <c r="Y50" s="83"/>
      <c r="Z50" s="84">
        <f t="shared" si="2"/>
        <v>0</v>
      </c>
      <c r="AA50" s="152">
        <f>IF(Parámetros!$D$18="N/A",0,W50-K50)</f>
        <v>0</v>
      </c>
      <c r="AB50" s="153">
        <f t="shared" si="3"/>
        <v>0</v>
      </c>
      <c r="AC50" s="153" t="e">
        <f t="shared" si="8"/>
        <v>#DIV/0!</v>
      </c>
      <c r="AD50" s="85"/>
      <c r="AE50" s="85"/>
      <c r="AF50" s="148">
        <f t="shared" si="27"/>
        <v>0</v>
      </c>
      <c r="AG50" s="75"/>
      <c r="AH50" s="83"/>
      <c r="AI50" s="152">
        <f>IF(Parámetros!$D$18="N/A",AF50-K50,AF50-W50)</f>
        <v>0</v>
      </c>
      <c r="AJ50" s="153">
        <f>IF(Parámetros!$D$18="N/A",IF(ISERROR(IF(AND(K50&gt;1,AF50=0),0%,IF(AND(K50=0,AF50&gt;1),100%,AI50/W50))),0,IF(AND(K50&gt;1,AF50=0),0%,IF(AND(K50=0,AF50&gt;1),100%,AI50/K50))),IF(ISERROR(IF(AND(W50&gt;1,AF50=0),0%,IF(AND(W50=0,AF50&gt;1),100%,AI50/W50))),0,IF(AND(W50&gt;1,AF50=0),0%,IF(AND(W50=0,AF50&gt;1),100%,AI50/W50))))</f>
        <v>0</v>
      </c>
      <c r="AK50" s="153" t="e">
        <f t="shared" si="9"/>
        <v>#DIV/0!</v>
      </c>
      <c r="AL50" s="78"/>
      <c r="AM50" s="78"/>
      <c r="AN50" s="148">
        <f t="shared" si="28"/>
        <v>0</v>
      </c>
      <c r="AO50" s="75"/>
      <c r="AP50" s="83"/>
      <c r="AQ50" s="152">
        <f t="shared" si="4"/>
        <v>0</v>
      </c>
      <c r="AR50" s="153">
        <f t="shared" si="5"/>
        <v>0</v>
      </c>
      <c r="AS50" s="153">
        <f t="shared" si="10"/>
        <v>0</v>
      </c>
    </row>
    <row r="51" spans="2:45" ht="15">
      <c r="B51" s="88"/>
      <c r="C51" s="88"/>
      <c r="D51" s="95" t="s">
        <v>346</v>
      </c>
      <c r="E51" s="96" t="s">
        <v>124</v>
      </c>
      <c r="F51" s="78"/>
      <c r="G51" s="78"/>
      <c r="H51" s="148">
        <f t="shared" si="23"/>
        <v>0</v>
      </c>
      <c r="I51" s="78"/>
      <c r="J51" s="78"/>
      <c r="K51" s="148">
        <f t="shared" si="24"/>
        <v>0</v>
      </c>
      <c r="L51" s="75"/>
      <c r="M51" s="83"/>
      <c r="N51" s="152">
        <f t="shared" si="0"/>
        <v>0</v>
      </c>
      <c r="O51" s="153">
        <f t="shared" si="1"/>
        <v>0</v>
      </c>
      <c r="P51" s="153">
        <f t="shared" si="6"/>
        <v>0</v>
      </c>
      <c r="Q51" s="78"/>
      <c r="R51" s="78"/>
      <c r="S51" s="148">
        <f t="shared" si="25"/>
        <v>0</v>
      </c>
      <c r="T51" s="78"/>
      <c r="U51" s="78"/>
      <c r="V51" s="148">
        <f t="shared" si="26"/>
        <v>0</v>
      </c>
      <c r="W51" s="148">
        <f t="shared" si="7"/>
        <v>0</v>
      </c>
      <c r="X51" s="75"/>
      <c r="Y51" s="83"/>
      <c r="Z51" s="84">
        <f t="shared" si="2"/>
        <v>0</v>
      </c>
      <c r="AA51" s="152">
        <f>IF(Parámetros!$D$18="N/A",0,W51-K51)</f>
        <v>0</v>
      </c>
      <c r="AB51" s="153">
        <f t="shared" si="3"/>
        <v>0</v>
      </c>
      <c r="AC51" s="153" t="e">
        <f t="shared" si="8"/>
        <v>#DIV/0!</v>
      </c>
      <c r="AD51" s="85"/>
      <c r="AE51" s="85"/>
      <c r="AF51" s="148">
        <f t="shared" si="27"/>
        <v>0</v>
      </c>
      <c r="AG51" s="75"/>
      <c r="AH51" s="83"/>
      <c r="AI51" s="152">
        <f>IF(Parámetros!$D$18="N/A",AF51-K51,AF51-W51)</f>
        <v>0</v>
      </c>
      <c r="AJ51" s="153">
        <f>IF(Parámetros!$D$18="N/A",IF(ISERROR(IF(AND(K51&gt;1,AF51=0),0%,IF(AND(K51=0,AF51&gt;1),100%,AI51/W51))),0,IF(AND(K51&gt;1,AF51=0),0%,IF(AND(K51=0,AF51&gt;1),100%,AI51/K51))),IF(ISERROR(IF(AND(W51&gt;1,AF51=0),0%,IF(AND(W51=0,AF51&gt;1),100%,AI51/W51))),0,IF(AND(W51&gt;1,AF51=0),0%,IF(AND(W51=0,AF51&gt;1),100%,AI51/W51))))</f>
        <v>0</v>
      </c>
      <c r="AK51" s="153" t="e">
        <f t="shared" si="9"/>
        <v>#DIV/0!</v>
      </c>
      <c r="AL51" s="78"/>
      <c r="AM51" s="78"/>
      <c r="AN51" s="148">
        <f t="shared" si="28"/>
        <v>0</v>
      </c>
      <c r="AO51" s="75"/>
      <c r="AP51" s="83"/>
      <c r="AQ51" s="152">
        <f t="shared" si="4"/>
        <v>0</v>
      </c>
      <c r="AR51" s="153">
        <f t="shared" si="5"/>
        <v>0</v>
      </c>
      <c r="AS51" s="153">
        <f t="shared" si="10"/>
        <v>0</v>
      </c>
    </row>
    <row r="52" spans="2:45" ht="15">
      <c r="B52" s="88"/>
      <c r="C52" s="88"/>
      <c r="D52" s="95" t="s">
        <v>347</v>
      </c>
      <c r="E52" s="96" t="s">
        <v>125</v>
      </c>
      <c r="F52" s="78"/>
      <c r="G52" s="78"/>
      <c r="H52" s="148">
        <f t="shared" si="23"/>
        <v>0</v>
      </c>
      <c r="I52" s="78"/>
      <c r="J52" s="78"/>
      <c r="K52" s="148">
        <f t="shared" si="24"/>
        <v>0</v>
      </c>
      <c r="L52" s="75"/>
      <c r="M52" s="83"/>
      <c r="N52" s="152">
        <f t="shared" si="0"/>
        <v>0</v>
      </c>
      <c r="O52" s="153">
        <f t="shared" si="1"/>
        <v>0</v>
      </c>
      <c r="P52" s="153">
        <f t="shared" si="6"/>
        <v>0</v>
      </c>
      <c r="Q52" s="78"/>
      <c r="R52" s="78"/>
      <c r="S52" s="148">
        <f t="shared" si="25"/>
        <v>0</v>
      </c>
      <c r="T52" s="78"/>
      <c r="U52" s="78"/>
      <c r="V52" s="148">
        <f t="shared" si="26"/>
        <v>0</v>
      </c>
      <c r="W52" s="148">
        <f t="shared" si="7"/>
        <v>0</v>
      </c>
      <c r="X52" s="75"/>
      <c r="Y52" s="83"/>
      <c r="Z52" s="84">
        <f t="shared" si="2"/>
        <v>0</v>
      </c>
      <c r="AA52" s="152">
        <f>IF(Parámetros!$D$18="N/A",0,W52-K52)</f>
        <v>0</v>
      </c>
      <c r="AB52" s="153">
        <f t="shared" si="3"/>
        <v>0</v>
      </c>
      <c r="AC52" s="153" t="e">
        <f t="shared" si="8"/>
        <v>#DIV/0!</v>
      </c>
      <c r="AD52" s="85"/>
      <c r="AE52" s="85"/>
      <c r="AF52" s="148">
        <f t="shared" si="27"/>
        <v>0</v>
      </c>
      <c r="AG52" s="75"/>
      <c r="AH52" s="83"/>
      <c r="AI52" s="152">
        <f>IF(Parámetros!$D$18="N/A",AF52-K52,AF52-W52)</f>
        <v>0</v>
      </c>
      <c r="AJ52" s="153">
        <f>IF(Parámetros!$D$18="N/A",IF(ISERROR(IF(AND(K52&gt;1,AF52=0),0%,IF(AND(K52=0,AF52&gt;1),100%,AI52/W52))),0,IF(AND(K52&gt;1,AF52=0),0%,IF(AND(K52=0,AF52&gt;1),100%,AI52/K52))),IF(ISERROR(IF(AND(W52&gt;1,AF52=0),0%,IF(AND(W52=0,AF52&gt;1),100%,AI52/W52))),0,IF(AND(W52&gt;1,AF52=0),0%,IF(AND(W52=0,AF52&gt;1),100%,AI52/W52))))</f>
        <v>0</v>
      </c>
      <c r="AK52" s="153" t="e">
        <f t="shared" si="9"/>
        <v>#DIV/0!</v>
      </c>
      <c r="AL52" s="78"/>
      <c r="AM52" s="78"/>
      <c r="AN52" s="148">
        <f t="shared" si="28"/>
        <v>0</v>
      </c>
      <c r="AO52" s="75"/>
      <c r="AP52" s="83"/>
      <c r="AQ52" s="152">
        <f t="shared" si="4"/>
        <v>0</v>
      </c>
      <c r="AR52" s="153">
        <f t="shared" si="5"/>
        <v>0</v>
      </c>
      <c r="AS52" s="153">
        <f t="shared" si="10"/>
        <v>0</v>
      </c>
    </row>
    <row r="53" spans="2:45" ht="15">
      <c r="B53" s="88"/>
      <c r="C53" s="88"/>
      <c r="D53" s="95" t="s">
        <v>348</v>
      </c>
      <c r="E53" s="96" t="s">
        <v>126</v>
      </c>
      <c r="F53" s="78"/>
      <c r="G53" s="78"/>
      <c r="H53" s="148">
        <f t="shared" si="23"/>
        <v>0</v>
      </c>
      <c r="I53" s="78"/>
      <c r="J53" s="78"/>
      <c r="K53" s="148">
        <f t="shared" si="24"/>
        <v>0</v>
      </c>
      <c r="L53" s="75"/>
      <c r="M53" s="83"/>
      <c r="N53" s="152">
        <f t="shared" si="0"/>
        <v>0</v>
      </c>
      <c r="O53" s="153">
        <f t="shared" si="1"/>
        <v>0</v>
      </c>
      <c r="P53" s="153">
        <f t="shared" si="6"/>
        <v>0</v>
      </c>
      <c r="Q53" s="78"/>
      <c r="R53" s="78"/>
      <c r="S53" s="148">
        <f t="shared" si="25"/>
        <v>0</v>
      </c>
      <c r="T53" s="78"/>
      <c r="U53" s="78"/>
      <c r="V53" s="148">
        <f t="shared" si="26"/>
        <v>0</v>
      </c>
      <c r="W53" s="148">
        <f t="shared" si="7"/>
        <v>0</v>
      </c>
      <c r="X53" s="75"/>
      <c r="Y53" s="83"/>
      <c r="Z53" s="84">
        <f t="shared" si="2"/>
        <v>0</v>
      </c>
      <c r="AA53" s="152">
        <f>IF(Parámetros!$D$18="N/A",0,W53-K53)</f>
        <v>0</v>
      </c>
      <c r="AB53" s="153">
        <f t="shared" si="3"/>
        <v>0</v>
      </c>
      <c r="AC53" s="153" t="e">
        <f t="shared" si="8"/>
        <v>#DIV/0!</v>
      </c>
      <c r="AD53" s="85"/>
      <c r="AE53" s="85"/>
      <c r="AF53" s="148">
        <f t="shared" si="27"/>
        <v>0</v>
      </c>
      <c r="AG53" s="75"/>
      <c r="AH53" s="83"/>
      <c r="AI53" s="152">
        <f>IF(Parámetros!$D$18="N/A",AF53-K53,AF53-W53)</f>
        <v>0</v>
      </c>
      <c r="AJ53" s="153">
        <f>IF(Parámetros!$D$18="N/A",IF(ISERROR(IF(AND(K53&gt;1,AF53=0),0%,IF(AND(K53=0,AF53&gt;1),100%,AI53/W53))),0,IF(AND(K53&gt;1,AF53=0),0%,IF(AND(K53=0,AF53&gt;1),100%,AI53/K53))),IF(ISERROR(IF(AND(W53&gt;1,AF53=0),0%,IF(AND(W53=0,AF53&gt;1),100%,AI53/W53))),0,IF(AND(W53&gt;1,AF53=0),0%,IF(AND(W53=0,AF53&gt;1),100%,AI53/W53))))</f>
        <v>0</v>
      </c>
      <c r="AK53" s="153" t="e">
        <f t="shared" si="9"/>
        <v>#DIV/0!</v>
      </c>
      <c r="AL53" s="78"/>
      <c r="AM53" s="78"/>
      <c r="AN53" s="148">
        <f t="shared" si="28"/>
        <v>0</v>
      </c>
      <c r="AO53" s="75"/>
      <c r="AP53" s="83"/>
      <c r="AQ53" s="152">
        <f t="shared" si="4"/>
        <v>0</v>
      </c>
      <c r="AR53" s="153">
        <f t="shared" si="5"/>
        <v>0</v>
      </c>
      <c r="AS53" s="153">
        <f t="shared" si="10"/>
        <v>0</v>
      </c>
    </row>
    <row r="54" spans="2:45" ht="15">
      <c r="B54" s="88"/>
      <c r="C54" s="88"/>
      <c r="D54" s="95" t="s">
        <v>349</v>
      </c>
      <c r="E54" s="96" t="s">
        <v>112</v>
      </c>
      <c r="F54" s="78"/>
      <c r="G54" s="78"/>
      <c r="H54" s="148">
        <f t="shared" si="23"/>
        <v>0</v>
      </c>
      <c r="I54" s="78"/>
      <c r="J54" s="78"/>
      <c r="K54" s="148">
        <f t="shared" si="24"/>
        <v>0</v>
      </c>
      <c r="L54" s="75"/>
      <c r="M54" s="83"/>
      <c r="N54" s="152">
        <f t="shared" si="0"/>
        <v>0</v>
      </c>
      <c r="O54" s="153">
        <f t="shared" si="1"/>
        <v>0</v>
      </c>
      <c r="P54" s="153">
        <f t="shared" si="6"/>
        <v>0</v>
      </c>
      <c r="Q54" s="78"/>
      <c r="R54" s="78"/>
      <c r="S54" s="148">
        <f t="shared" si="25"/>
        <v>0</v>
      </c>
      <c r="T54" s="78"/>
      <c r="U54" s="78"/>
      <c r="V54" s="148">
        <f t="shared" si="26"/>
        <v>0</v>
      </c>
      <c r="W54" s="148">
        <f t="shared" si="7"/>
        <v>0</v>
      </c>
      <c r="X54" s="75"/>
      <c r="Y54" s="83"/>
      <c r="Z54" s="84">
        <f t="shared" si="2"/>
        <v>0</v>
      </c>
      <c r="AA54" s="152">
        <f>IF(Parámetros!$D$18="N/A",0,W54-K54)</f>
        <v>0</v>
      </c>
      <c r="AB54" s="153">
        <f t="shared" si="3"/>
        <v>0</v>
      </c>
      <c r="AC54" s="153" t="e">
        <f t="shared" si="8"/>
        <v>#DIV/0!</v>
      </c>
      <c r="AD54" s="85"/>
      <c r="AE54" s="85"/>
      <c r="AF54" s="148">
        <f t="shared" si="27"/>
        <v>0</v>
      </c>
      <c r="AG54" s="75"/>
      <c r="AH54" s="83"/>
      <c r="AI54" s="152">
        <f>IF(Parámetros!$D$18="N/A",AF54-K54,AF54-W54)</f>
        <v>0</v>
      </c>
      <c r="AJ54" s="153">
        <f>IF(Parámetros!$D$18="N/A",IF(ISERROR(IF(AND(K54&gt;1,AF54=0),0%,IF(AND(K54=0,AF54&gt;1),100%,AI54/W54))),0,IF(AND(K54&gt;1,AF54=0),0%,IF(AND(K54=0,AF54&gt;1),100%,AI54/K54))),IF(ISERROR(IF(AND(W54&gt;1,AF54=0),0%,IF(AND(W54=0,AF54&gt;1),100%,AI54/W54))),0,IF(AND(W54&gt;1,AF54=0),0%,IF(AND(W54=0,AF54&gt;1),100%,AI54/W54))))</f>
        <v>0</v>
      </c>
      <c r="AK54" s="153" t="e">
        <f t="shared" si="9"/>
        <v>#DIV/0!</v>
      </c>
      <c r="AL54" s="78"/>
      <c r="AM54" s="78"/>
      <c r="AN54" s="148">
        <f t="shared" si="28"/>
        <v>0</v>
      </c>
      <c r="AO54" s="75"/>
      <c r="AP54" s="83"/>
      <c r="AQ54" s="152">
        <f t="shared" si="4"/>
        <v>0</v>
      </c>
      <c r="AR54" s="153">
        <f t="shared" si="5"/>
        <v>0</v>
      </c>
      <c r="AS54" s="153">
        <f t="shared" si="10"/>
        <v>0</v>
      </c>
    </row>
    <row r="55" spans="2:45" ht="15">
      <c r="B55" s="88"/>
      <c r="C55" s="88"/>
      <c r="D55" s="91" t="s">
        <v>350</v>
      </c>
      <c r="E55" s="92" t="s">
        <v>301</v>
      </c>
      <c r="F55" s="78"/>
      <c r="G55" s="78"/>
      <c r="H55" s="148">
        <f>+H56+H63</f>
        <v>0</v>
      </c>
      <c r="I55" s="78"/>
      <c r="J55" s="78"/>
      <c r="K55" s="148">
        <f>+K56+K63</f>
        <v>0</v>
      </c>
      <c r="L55" s="75"/>
      <c r="M55" s="83"/>
      <c r="N55" s="152">
        <f t="shared" si="0"/>
        <v>0</v>
      </c>
      <c r="O55" s="153">
        <f t="shared" si="1"/>
        <v>0</v>
      </c>
      <c r="P55" s="153">
        <f t="shared" si="6"/>
        <v>0</v>
      </c>
      <c r="Q55" s="78"/>
      <c r="R55" s="78"/>
      <c r="S55" s="148">
        <f>+S56+S63</f>
        <v>0</v>
      </c>
      <c r="T55" s="78"/>
      <c r="U55" s="78"/>
      <c r="V55" s="148">
        <f>+V56+V63</f>
        <v>0</v>
      </c>
      <c r="W55" s="148">
        <f t="shared" si="7"/>
        <v>0</v>
      </c>
      <c r="X55" s="75"/>
      <c r="Y55" s="83"/>
      <c r="Z55" s="84">
        <f t="shared" si="2"/>
        <v>0</v>
      </c>
      <c r="AA55" s="152">
        <f>IF(Parámetros!$D$18="N/A",0,W55-K55)</f>
        <v>0</v>
      </c>
      <c r="AB55" s="153">
        <f t="shared" si="3"/>
        <v>0</v>
      </c>
      <c r="AC55" s="153" t="e">
        <f t="shared" si="8"/>
        <v>#DIV/0!</v>
      </c>
      <c r="AD55" s="85"/>
      <c r="AE55" s="85"/>
      <c r="AF55" s="148">
        <f>+AF56+AF63</f>
        <v>0</v>
      </c>
      <c r="AG55" s="75"/>
      <c r="AH55" s="83"/>
      <c r="AI55" s="152">
        <f>IF(Parámetros!$D$18="N/A",AF55-K55,AF55-W55)</f>
        <v>0</v>
      </c>
      <c r="AJ55" s="153">
        <f>IF(Parámetros!$D$18="N/A",IF(ISERROR(IF(AND(K55&gt;1,AF55=0),0%,IF(AND(K55=0,AF55&gt;1),100%,AI55/W55))),0,IF(AND(K55&gt;1,AF55=0),0%,IF(AND(K55=0,AF55&gt;1),100%,AI55/K55))),IF(ISERROR(IF(AND(W55&gt;1,AF55=0),0%,IF(AND(W55=0,AF55&gt;1),100%,AI55/W55))),0,IF(AND(W55&gt;1,AF55=0),0%,IF(AND(W55=0,AF55&gt;1),100%,AI55/W55))))</f>
        <v>0</v>
      </c>
      <c r="AK55" s="153" t="e">
        <f t="shared" si="9"/>
        <v>#DIV/0!</v>
      </c>
      <c r="AL55" s="78"/>
      <c r="AM55" s="78"/>
      <c r="AN55" s="148">
        <f>+AN56+AN63</f>
        <v>0</v>
      </c>
      <c r="AO55" s="75"/>
      <c r="AP55" s="83"/>
      <c r="AQ55" s="152">
        <f t="shared" si="4"/>
        <v>0</v>
      </c>
      <c r="AR55" s="153">
        <f t="shared" si="5"/>
        <v>0</v>
      </c>
      <c r="AS55" s="153">
        <f t="shared" si="10"/>
        <v>0</v>
      </c>
    </row>
    <row r="56" spans="2:45" ht="15">
      <c r="B56" s="88"/>
      <c r="C56" s="88"/>
      <c r="D56" s="93" t="s">
        <v>351</v>
      </c>
      <c r="E56" s="94" t="s">
        <v>302</v>
      </c>
      <c r="F56" s="78"/>
      <c r="G56" s="78"/>
      <c r="H56" s="148">
        <f>SUM(H57:H62)</f>
        <v>0</v>
      </c>
      <c r="I56" s="78"/>
      <c r="J56" s="78"/>
      <c r="K56" s="148">
        <f>SUM(K57:K62)</f>
        <v>0</v>
      </c>
      <c r="L56" s="75"/>
      <c r="M56" s="83"/>
      <c r="N56" s="152">
        <f aca="true" t="shared" si="29" ref="N56:N87">+K56-H56</f>
        <v>0</v>
      </c>
      <c r="O56" s="153">
        <f aca="true" t="shared" si="30" ref="O56:O87">IF(ISERROR(IF(AND(H56&gt;1,K56=0),0%,IF(AND(H56=0,K56&gt;1),100%,N56/H56))),0,IF(AND(H56&gt;1,K56=0),0%,IF(AND(H56=0,K56&gt;1),100%,N56/H56)))</f>
        <v>0</v>
      </c>
      <c r="P56" s="153">
        <f t="shared" si="6"/>
        <v>0</v>
      </c>
      <c r="Q56" s="78"/>
      <c r="R56" s="78"/>
      <c r="S56" s="148">
        <f>SUM(S57:S62)</f>
        <v>0</v>
      </c>
      <c r="T56" s="78"/>
      <c r="U56" s="78"/>
      <c r="V56" s="148">
        <f>SUM(V57:V62)</f>
        <v>0</v>
      </c>
      <c r="W56" s="148">
        <f t="shared" si="7"/>
        <v>0</v>
      </c>
      <c r="X56" s="75"/>
      <c r="Y56" s="83"/>
      <c r="Z56" s="84">
        <f aca="true" t="shared" si="31" ref="Z56:Z87">+IF($W$378&lt;1,W56/-$W$378,W56/$W$378)</f>
        <v>0</v>
      </c>
      <c r="AA56" s="152">
        <f>IF(Parámetros!$D$18="N/A",0,W56-K56)</f>
        <v>0</v>
      </c>
      <c r="AB56" s="153">
        <f aca="true" t="shared" si="32" ref="AB56:AB87">IF(ISERROR(IF(AND(K56&gt;1,W56=0),0%,IF(AND(K56=0,W56&gt;1),100%,AA56/K56))),0,IF(AND(K56&gt;1,W56=0),0%,IF(AND(K56=0,W56&gt;1),100%,AA56/K56)))</f>
        <v>0</v>
      </c>
      <c r="AC56" s="153" t="e">
        <f t="shared" si="8"/>
        <v>#DIV/0!</v>
      </c>
      <c r="AD56" s="85"/>
      <c r="AE56" s="85"/>
      <c r="AF56" s="148">
        <f>SUM(AF57:AF62)</f>
        <v>0</v>
      </c>
      <c r="AG56" s="75"/>
      <c r="AH56" s="83"/>
      <c r="AI56" s="152">
        <f>IF(Parámetros!$D$18="N/A",AF56-K56,AF56-W56)</f>
        <v>0</v>
      </c>
      <c r="AJ56" s="153">
        <f>IF(Parámetros!$D$18="N/A",IF(ISERROR(IF(AND(K56&gt;1,AF56=0),0%,IF(AND(K56=0,AF56&gt;1),100%,AI56/W56))),0,IF(AND(K56&gt;1,AF56=0),0%,IF(AND(K56=0,AF56&gt;1),100%,AI56/K56))),IF(ISERROR(IF(AND(W56&gt;1,AF56=0),0%,IF(AND(W56=0,AF56&gt;1),100%,AI56/W56))),0,IF(AND(W56&gt;1,AF56=0),0%,IF(AND(W56=0,AF56&gt;1),100%,AI56/W56))))</f>
        <v>0</v>
      </c>
      <c r="AK56" s="153" t="e">
        <f t="shared" si="9"/>
        <v>#DIV/0!</v>
      </c>
      <c r="AL56" s="78"/>
      <c r="AM56" s="78"/>
      <c r="AN56" s="148">
        <f>SUM(AN57:AN62)</f>
        <v>0</v>
      </c>
      <c r="AO56" s="75"/>
      <c r="AP56" s="83"/>
      <c r="AQ56" s="152">
        <f aca="true" t="shared" si="33" ref="AQ56:AQ87">+AN56-AF56</f>
        <v>0</v>
      </c>
      <c r="AR56" s="153">
        <f aca="true" t="shared" si="34" ref="AR56:AR87">IF(ISERROR(IF(AND(AF56&gt;1,AN56=0),0%,IF(AND(AF56=0,AN56&gt;1),100%,AQ56/AF56))),0,IF(AND(AF56&gt;1,AN56=0),0%,IF(AND(AF56=0,AN56&gt;1),100%,AQ56/AF56)))</f>
        <v>0</v>
      </c>
      <c r="AS56" s="153">
        <f t="shared" si="10"/>
        <v>0</v>
      </c>
    </row>
    <row r="57" spans="2:45" ht="15">
      <c r="B57" s="88"/>
      <c r="C57" s="88"/>
      <c r="D57" s="95" t="s">
        <v>352</v>
      </c>
      <c r="E57" s="96" t="s">
        <v>122</v>
      </c>
      <c r="F57" s="78"/>
      <c r="G57" s="78"/>
      <c r="H57" s="148">
        <f aca="true" t="shared" si="35" ref="H57:H62">+F57+G57</f>
        <v>0</v>
      </c>
      <c r="I57" s="78"/>
      <c r="J57" s="78"/>
      <c r="K57" s="148">
        <f aca="true" t="shared" si="36" ref="K57:K62">+I57+J57</f>
        <v>0</v>
      </c>
      <c r="L57" s="75"/>
      <c r="M57" s="83"/>
      <c r="N57" s="152">
        <f t="shared" si="29"/>
        <v>0</v>
      </c>
      <c r="O57" s="153">
        <f t="shared" si="30"/>
        <v>0</v>
      </c>
      <c r="P57" s="153">
        <f t="shared" si="6"/>
        <v>0</v>
      </c>
      <c r="Q57" s="78"/>
      <c r="R57" s="78"/>
      <c r="S57" s="148">
        <f aca="true" t="shared" si="37" ref="S57:S62">+Q57+R57</f>
        <v>0</v>
      </c>
      <c r="T57" s="78"/>
      <c r="U57" s="78"/>
      <c r="V57" s="148">
        <f aca="true" t="shared" si="38" ref="V57:V62">+T57+U57</f>
        <v>0</v>
      </c>
      <c r="W57" s="148">
        <f t="shared" si="7"/>
        <v>0</v>
      </c>
      <c r="X57" s="75"/>
      <c r="Y57" s="83"/>
      <c r="Z57" s="84">
        <f t="shared" si="31"/>
        <v>0</v>
      </c>
      <c r="AA57" s="152">
        <f>IF(Parámetros!$D$18="N/A",0,W57-K57)</f>
        <v>0</v>
      </c>
      <c r="AB57" s="153">
        <f t="shared" si="32"/>
        <v>0</v>
      </c>
      <c r="AC57" s="153" t="e">
        <f t="shared" si="8"/>
        <v>#DIV/0!</v>
      </c>
      <c r="AD57" s="85"/>
      <c r="AE57" s="85"/>
      <c r="AF57" s="148">
        <f aca="true" t="shared" si="39" ref="AF57:AF62">+AD57+AE57</f>
        <v>0</v>
      </c>
      <c r="AG57" s="75"/>
      <c r="AH57" s="83"/>
      <c r="AI57" s="152">
        <f>IF(Parámetros!$D$18="N/A",AF57-K57,AF57-W57)</f>
        <v>0</v>
      </c>
      <c r="AJ57" s="153">
        <f>IF(Parámetros!$D$18="N/A",IF(ISERROR(IF(AND(K57&gt;1,AF57=0),0%,IF(AND(K57=0,AF57&gt;1),100%,AI57/W57))),0,IF(AND(K57&gt;1,AF57=0),0%,IF(AND(K57=0,AF57&gt;1),100%,AI57/K57))),IF(ISERROR(IF(AND(W57&gt;1,AF57=0),0%,IF(AND(W57=0,AF57&gt;1),100%,AI57/W57))),0,IF(AND(W57&gt;1,AF57=0),0%,IF(AND(W57=0,AF57&gt;1),100%,AI57/W57))))</f>
        <v>0</v>
      </c>
      <c r="AK57" s="153" t="e">
        <f t="shared" si="9"/>
        <v>#DIV/0!</v>
      </c>
      <c r="AL57" s="78"/>
      <c r="AM57" s="78"/>
      <c r="AN57" s="148">
        <f aca="true" t="shared" si="40" ref="AN57:AN62">+AL57+AM57</f>
        <v>0</v>
      </c>
      <c r="AO57" s="75"/>
      <c r="AP57" s="83"/>
      <c r="AQ57" s="152">
        <f t="shared" si="33"/>
        <v>0</v>
      </c>
      <c r="AR57" s="153">
        <f t="shared" si="34"/>
        <v>0</v>
      </c>
      <c r="AS57" s="153">
        <f t="shared" si="10"/>
        <v>0</v>
      </c>
    </row>
    <row r="58" spans="2:45" ht="15">
      <c r="B58" s="88"/>
      <c r="C58" s="88"/>
      <c r="D58" s="95" t="s">
        <v>353</v>
      </c>
      <c r="E58" s="96" t="s">
        <v>123</v>
      </c>
      <c r="F58" s="78"/>
      <c r="G58" s="78"/>
      <c r="H58" s="148">
        <f t="shared" si="35"/>
        <v>0</v>
      </c>
      <c r="I58" s="78"/>
      <c r="J58" s="78"/>
      <c r="K58" s="148">
        <f t="shared" si="36"/>
        <v>0</v>
      </c>
      <c r="L58" s="75"/>
      <c r="M58" s="83"/>
      <c r="N58" s="152">
        <f t="shared" si="29"/>
        <v>0</v>
      </c>
      <c r="O58" s="153">
        <f t="shared" si="30"/>
        <v>0</v>
      </c>
      <c r="P58" s="153">
        <f t="shared" si="6"/>
        <v>0</v>
      </c>
      <c r="Q58" s="78"/>
      <c r="R58" s="78"/>
      <c r="S58" s="148">
        <f t="shared" si="37"/>
        <v>0</v>
      </c>
      <c r="T58" s="78"/>
      <c r="U58" s="78"/>
      <c r="V58" s="148">
        <f t="shared" si="38"/>
        <v>0</v>
      </c>
      <c r="W58" s="148">
        <f t="shared" si="7"/>
        <v>0</v>
      </c>
      <c r="X58" s="75"/>
      <c r="Y58" s="83"/>
      <c r="Z58" s="84">
        <f t="shared" si="31"/>
        <v>0</v>
      </c>
      <c r="AA58" s="152">
        <f>IF(Parámetros!$D$18="N/A",0,W58-K58)</f>
        <v>0</v>
      </c>
      <c r="AB58" s="153">
        <f t="shared" si="32"/>
        <v>0</v>
      </c>
      <c r="AC58" s="153" t="e">
        <f t="shared" si="8"/>
        <v>#DIV/0!</v>
      </c>
      <c r="AD58" s="85"/>
      <c r="AE58" s="85"/>
      <c r="AF58" s="148">
        <f t="shared" si="39"/>
        <v>0</v>
      </c>
      <c r="AG58" s="75"/>
      <c r="AH58" s="83"/>
      <c r="AI58" s="152">
        <f>IF(Parámetros!$D$18="N/A",AF58-K58,AF58-W58)</f>
        <v>0</v>
      </c>
      <c r="AJ58" s="153">
        <f>IF(Parámetros!$D$18="N/A",IF(ISERROR(IF(AND(K58&gt;1,AF58=0),0%,IF(AND(K58=0,AF58&gt;1),100%,AI58/W58))),0,IF(AND(K58&gt;1,AF58=0),0%,IF(AND(K58=0,AF58&gt;1),100%,AI58/K58))),IF(ISERROR(IF(AND(W58&gt;1,AF58=0),0%,IF(AND(W58=0,AF58&gt;1),100%,AI58/W58))),0,IF(AND(W58&gt;1,AF58=0),0%,IF(AND(W58=0,AF58&gt;1),100%,AI58/W58))))</f>
        <v>0</v>
      </c>
      <c r="AK58" s="153" t="e">
        <f t="shared" si="9"/>
        <v>#DIV/0!</v>
      </c>
      <c r="AL58" s="78"/>
      <c r="AM58" s="78"/>
      <c r="AN58" s="148">
        <f t="shared" si="40"/>
        <v>0</v>
      </c>
      <c r="AO58" s="75"/>
      <c r="AP58" s="83"/>
      <c r="AQ58" s="152">
        <f t="shared" si="33"/>
        <v>0</v>
      </c>
      <c r="AR58" s="153">
        <f t="shared" si="34"/>
        <v>0</v>
      </c>
      <c r="AS58" s="153">
        <f t="shared" si="10"/>
        <v>0</v>
      </c>
    </row>
    <row r="59" spans="2:45" ht="15">
      <c r="B59" s="88"/>
      <c r="C59" s="88"/>
      <c r="D59" s="95" t="s">
        <v>354</v>
      </c>
      <c r="E59" s="96" t="s">
        <v>124</v>
      </c>
      <c r="F59" s="78"/>
      <c r="G59" s="78"/>
      <c r="H59" s="148">
        <f t="shared" si="35"/>
        <v>0</v>
      </c>
      <c r="I59" s="78"/>
      <c r="J59" s="78"/>
      <c r="K59" s="148">
        <f t="shared" si="36"/>
        <v>0</v>
      </c>
      <c r="L59" s="75"/>
      <c r="M59" s="83"/>
      <c r="N59" s="152">
        <f t="shared" si="29"/>
        <v>0</v>
      </c>
      <c r="O59" s="153">
        <f t="shared" si="30"/>
        <v>0</v>
      </c>
      <c r="P59" s="153">
        <f t="shared" si="6"/>
        <v>0</v>
      </c>
      <c r="Q59" s="78"/>
      <c r="R59" s="78"/>
      <c r="S59" s="148">
        <f t="shared" si="37"/>
        <v>0</v>
      </c>
      <c r="T59" s="78"/>
      <c r="U59" s="78"/>
      <c r="V59" s="148">
        <f t="shared" si="38"/>
        <v>0</v>
      </c>
      <c r="W59" s="148">
        <f t="shared" si="7"/>
        <v>0</v>
      </c>
      <c r="X59" s="75"/>
      <c r="Y59" s="83"/>
      <c r="Z59" s="84">
        <f t="shared" si="31"/>
        <v>0</v>
      </c>
      <c r="AA59" s="152">
        <f>IF(Parámetros!$D$18="N/A",0,W59-K59)</f>
        <v>0</v>
      </c>
      <c r="AB59" s="153">
        <f t="shared" si="32"/>
        <v>0</v>
      </c>
      <c r="AC59" s="153" t="e">
        <f t="shared" si="8"/>
        <v>#DIV/0!</v>
      </c>
      <c r="AD59" s="85"/>
      <c r="AE59" s="85"/>
      <c r="AF59" s="148">
        <f t="shared" si="39"/>
        <v>0</v>
      </c>
      <c r="AG59" s="75"/>
      <c r="AH59" s="83"/>
      <c r="AI59" s="152">
        <f>IF(Parámetros!$D$18="N/A",AF59-K59,AF59-W59)</f>
        <v>0</v>
      </c>
      <c r="AJ59" s="153">
        <f>IF(Parámetros!$D$18="N/A",IF(ISERROR(IF(AND(K59&gt;1,AF59=0),0%,IF(AND(K59=0,AF59&gt;1),100%,AI59/W59))),0,IF(AND(K59&gt;1,AF59=0),0%,IF(AND(K59=0,AF59&gt;1),100%,AI59/K59))),IF(ISERROR(IF(AND(W59&gt;1,AF59=0),0%,IF(AND(W59=0,AF59&gt;1),100%,AI59/W59))),0,IF(AND(W59&gt;1,AF59=0),0%,IF(AND(W59=0,AF59&gt;1),100%,AI59/W59))))</f>
        <v>0</v>
      </c>
      <c r="AK59" s="153" t="e">
        <f t="shared" si="9"/>
        <v>#DIV/0!</v>
      </c>
      <c r="AL59" s="78"/>
      <c r="AM59" s="78"/>
      <c r="AN59" s="148">
        <f t="shared" si="40"/>
        <v>0</v>
      </c>
      <c r="AO59" s="75"/>
      <c r="AP59" s="83"/>
      <c r="AQ59" s="152">
        <f t="shared" si="33"/>
        <v>0</v>
      </c>
      <c r="AR59" s="153">
        <f t="shared" si="34"/>
        <v>0</v>
      </c>
      <c r="AS59" s="153">
        <f t="shared" si="10"/>
        <v>0</v>
      </c>
    </row>
    <row r="60" spans="2:45" ht="15">
      <c r="B60" s="88"/>
      <c r="C60" s="88"/>
      <c r="D60" s="95" t="s">
        <v>355</v>
      </c>
      <c r="E60" s="96" t="s">
        <v>125</v>
      </c>
      <c r="F60" s="78"/>
      <c r="G60" s="78"/>
      <c r="H60" s="148">
        <f t="shared" si="35"/>
        <v>0</v>
      </c>
      <c r="I60" s="78"/>
      <c r="J60" s="78"/>
      <c r="K60" s="148">
        <f t="shared" si="36"/>
        <v>0</v>
      </c>
      <c r="L60" s="75"/>
      <c r="M60" s="83"/>
      <c r="N60" s="152">
        <f t="shared" si="29"/>
        <v>0</v>
      </c>
      <c r="O60" s="153">
        <f t="shared" si="30"/>
        <v>0</v>
      </c>
      <c r="P60" s="153">
        <f t="shared" si="6"/>
        <v>0</v>
      </c>
      <c r="Q60" s="78"/>
      <c r="R60" s="78"/>
      <c r="S60" s="148">
        <f t="shared" si="37"/>
        <v>0</v>
      </c>
      <c r="T60" s="78"/>
      <c r="U60" s="78"/>
      <c r="V60" s="148">
        <f t="shared" si="38"/>
        <v>0</v>
      </c>
      <c r="W60" s="148">
        <f t="shared" si="7"/>
        <v>0</v>
      </c>
      <c r="X60" s="75"/>
      <c r="Y60" s="83"/>
      <c r="Z60" s="84">
        <f t="shared" si="31"/>
        <v>0</v>
      </c>
      <c r="AA60" s="152">
        <f>IF(Parámetros!$D$18="N/A",0,W60-K60)</f>
        <v>0</v>
      </c>
      <c r="AB60" s="153">
        <f t="shared" si="32"/>
        <v>0</v>
      </c>
      <c r="AC60" s="153" t="e">
        <f t="shared" si="8"/>
        <v>#DIV/0!</v>
      </c>
      <c r="AD60" s="85"/>
      <c r="AE60" s="85"/>
      <c r="AF60" s="148">
        <f t="shared" si="39"/>
        <v>0</v>
      </c>
      <c r="AG60" s="75"/>
      <c r="AH60" s="83"/>
      <c r="AI60" s="152">
        <f>IF(Parámetros!$D$18="N/A",AF60-K60,AF60-W60)</f>
        <v>0</v>
      </c>
      <c r="AJ60" s="153">
        <f>IF(Parámetros!$D$18="N/A",IF(ISERROR(IF(AND(K60&gt;1,AF60=0),0%,IF(AND(K60=0,AF60&gt;1),100%,AI60/W60))),0,IF(AND(K60&gt;1,AF60=0),0%,IF(AND(K60=0,AF60&gt;1),100%,AI60/K60))),IF(ISERROR(IF(AND(W60&gt;1,AF60=0),0%,IF(AND(W60=0,AF60&gt;1),100%,AI60/W60))),0,IF(AND(W60&gt;1,AF60=0),0%,IF(AND(W60=0,AF60&gt;1),100%,AI60/W60))))</f>
        <v>0</v>
      </c>
      <c r="AK60" s="153" t="e">
        <f t="shared" si="9"/>
        <v>#DIV/0!</v>
      </c>
      <c r="AL60" s="78"/>
      <c r="AM60" s="78"/>
      <c r="AN60" s="148">
        <f t="shared" si="40"/>
        <v>0</v>
      </c>
      <c r="AO60" s="75"/>
      <c r="AP60" s="83"/>
      <c r="AQ60" s="152">
        <f t="shared" si="33"/>
        <v>0</v>
      </c>
      <c r="AR60" s="153">
        <f t="shared" si="34"/>
        <v>0</v>
      </c>
      <c r="AS60" s="153">
        <f t="shared" si="10"/>
        <v>0</v>
      </c>
    </row>
    <row r="61" spans="2:45" ht="15">
      <c r="B61" s="88"/>
      <c r="C61" s="88"/>
      <c r="D61" s="95" t="s">
        <v>356</v>
      </c>
      <c r="E61" s="96" t="s">
        <v>126</v>
      </c>
      <c r="F61" s="78"/>
      <c r="G61" s="78"/>
      <c r="H61" s="148">
        <f t="shared" si="35"/>
        <v>0</v>
      </c>
      <c r="I61" s="78"/>
      <c r="J61" s="78"/>
      <c r="K61" s="148">
        <f t="shared" si="36"/>
        <v>0</v>
      </c>
      <c r="L61" s="75"/>
      <c r="M61" s="83"/>
      <c r="N61" s="152">
        <f t="shared" si="29"/>
        <v>0</v>
      </c>
      <c r="O61" s="153">
        <f t="shared" si="30"/>
        <v>0</v>
      </c>
      <c r="P61" s="153">
        <f t="shared" si="6"/>
        <v>0</v>
      </c>
      <c r="Q61" s="78"/>
      <c r="R61" s="78"/>
      <c r="S61" s="148">
        <f t="shared" si="37"/>
        <v>0</v>
      </c>
      <c r="T61" s="78"/>
      <c r="U61" s="78"/>
      <c r="V61" s="148">
        <f t="shared" si="38"/>
        <v>0</v>
      </c>
      <c r="W61" s="148">
        <f t="shared" si="7"/>
        <v>0</v>
      </c>
      <c r="X61" s="75"/>
      <c r="Y61" s="83"/>
      <c r="Z61" s="84">
        <f t="shared" si="31"/>
        <v>0</v>
      </c>
      <c r="AA61" s="152">
        <f>IF(Parámetros!$D$18="N/A",0,W61-K61)</f>
        <v>0</v>
      </c>
      <c r="AB61" s="153">
        <f t="shared" si="32"/>
        <v>0</v>
      </c>
      <c r="AC61" s="153" t="e">
        <f t="shared" si="8"/>
        <v>#DIV/0!</v>
      </c>
      <c r="AD61" s="85"/>
      <c r="AE61" s="85"/>
      <c r="AF61" s="148">
        <f t="shared" si="39"/>
        <v>0</v>
      </c>
      <c r="AG61" s="75"/>
      <c r="AH61" s="83"/>
      <c r="AI61" s="152">
        <f>IF(Parámetros!$D$18="N/A",AF61-K61,AF61-W61)</f>
        <v>0</v>
      </c>
      <c r="AJ61" s="153">
        <f>IF(Parámetros!$D$18="N/A",IF(ISERROR(IF(AND(K61&gt;1,AF61=0),0%,IF(AND(K61=0,AF61&gt;1),100%,AI61/W61))),0,IF(AND(K61&gt;1,AF61=0),0%,IF(AND(K61=0,AF61&gt;1),100%,AI61/K61))),IF(ISERROR(IF(AND(W61&gt;1,AF61=0),0%,IF(AND(W61=0,AF61&gt;1),100%,AI61/W61))),0,IF(AND(W61&gt;1,AF61=0),0%,IF(AND(W61=0,AF61&gt;1),100%,AI61/W61))))</f>
        <v>0</v>
      </c>
      <c r="AK61" s="153" t="e">
        <f t="shared" si="9"/>
        <v>#DIV/0!</v>
      </c>
      <c r="AL61" s="78"/>
      <c r="AM61" s="78"/>
      <c r="AN61" s="148">
        <f t="shared" si="40"/>
        <v>0</v>
      </c>
      <c r="AO61" s="75"/>
      <c r="AP61" s="83"/>
      <c r="AQ61" s="152">
        <f t="shared" si="33"/>
        <v>0</v>
      </c>
      <c r="AR61" s="153">
        <f t="shared" si="34"/>
        <v>0</v>
      </c>
      <c r="AS61" s="153">
        <f t="shared" si="10"/>
        <v>0</v>
      </c>
    </row>
    <row r="62" spans="2:45" ht="15">
      <c r="B62" s="88"/>
      <c r="C62" s="88"/>
      <c r="D62" s="95" t="s">
        <v>357</v>
      </c>
      <c r="E62" s="96" t="s">
        <v>112</v>
      </c>
      <c r="F62" s="78"/>
      <c r="G62" s="78"/>
      <c r="H62" s="148">
        <f t="shared" si="35"/>
        <v>0</v>
      </c>
      <c r="I62" s="78"/>
      <c r="J62" s="78"/>
      <c r="K62" s="148">
        <f t="shared" si="36"/>
        <v>0</v>
      </c>
      <c r="L62" s="75"/>
      <c r="M62" s="83"/>
      <c r="N62" s="152">
        <f t="shared" si="29"/>
        <v>0</v>
      </c>
      <c r="O62" s="153">
        <f t="shared" si="30"/>
        <v>0</v>
      </c>
      <c r="P62" s="153">
        <f t="shared" si="6"/>
        <v>0</v>
      </c>
      <c r="Q62" s="78"/>
      <c r="R62" s="78"/>
      <c r="S62" s="148">
        <f t="shared" si="37"/>
        <v>0</v>
      </c>
      <c r="T62" s="78"/>
      <c r="U62" s="78"/>
      <c r="V62" s="148">
        <f t="shared" si="38"/>
        <v>0</v>
      </c>
      <c r="W62" s="148">
        <f t="shared" si="7"/>
        <v>0</v>
      </c>
      <c r="X62" s="75"/>
      <c r="Y62" s="83"/>
      <c r="Z62" s="84">
        <f t="shared" si="31"/>
        <v>0</v>
      </c>
      <c r="AA62" s="152">
        <f>IF(Parámetros!$D$18="N/A",0,W62-K62)</f>
        <v>0</v>
      </c>
      <c r="AB62" s="153">
        <f t="shared" si="32"/>
        <v>0</v>
      </c>
      <c r="AC62" s="153" t="e">
        <f t="shared" si="8"/>
        <v>#DIV/0!</v>
      </c>
      <c r="AD62" s="85"/>
      <c r="AE62" s="85"/>
      <c r="AF62" s="148">
        <f t="shared" si="39"/>
        <v>0</v>
      </c>
      <c r="AG62" s="75"/>
      <c r="AH62" s="83"/>
      <c r="AI62" s="152">
        <f>IF(Parámetros!$D$18="N/A",AF62-K62,AF62-W62)</f>
        <v>0</v>
      </c>
      <c r="AJ62" s="153">
        <f>IF(Parámetros!$D$18="N/A",IF(ISERROR(IF(AND(K62&gt;1,AF62=0),0%,IF(AND(K62=0,AF62&gt;1),100%,AI62/W62))),0,IF(AND(K62&gt;1,AF62=0),0%,IF(AND(K62=0,AF62&gt;1),100%,AI62/K62))),IF(ISERROR(IF(AND(W62&gt;1,AF62=0),0%,IF(AND(W62=0,AF62&gt;1),100%,AI62/W62))),0,IF(AND(W62&gt;1,AF62=0),0%,IF(AND(W62=0,AF62&gt;1),100%,AI62/W62))))</f>
        <v>0</v>
      </c>
      <c r="AK62" s="153" t="e">
        <f t="shared" si="9"/>
        <v>#DIV/0!</v>
      </c>
      <c r="AL62" s="78"/>
      <c r="AM62" s="78"/>
      <c r="AN62" s="148">
        <f t="shared" si="40"/>
        <v>0</v>
      </c>
      <c r="AO62" s="75"/>
      <c r="AP62" s="83"/>
      <c r="AQ62" s="152">
        <f t="shared" si="33"/>
        <v>0</v>
      </c>
      <c r="AR62" s="153">
        <f t="shared" si="34"/>
        <v>0</v>
      </c>
      <c r="AS62" s="153">
        <f t="shared" si="10"/>
        <v>0</v>
      </c>
    </row>
    <row r="63" spans="2:45" ht="15">
      <c r="B63" s="88"/>
      <c r="C63" s="88"/>
      <c r="D63" s="93" t="s">
        <v>358</v>
      </c>
      <c r="E63" s="94" t="s">
        <v>300</v>
      </c>
      <c r="F63" s="78"/>
      <c r="G63" s="78"/>
      <c r="H63" s="148">
        <f>SUM(H64:H69)</f>
        <v>0</v>
      </c>
      <c r="I63" s="78"/>
      <c r="J63" s="78"/>
      <c r="K63" s="148">
        <f>SUM(K64:K69)</f>
        <v>0</v>
      </c>
      <c r="L63" s="75"/>
      <c r="M63" s="83"/>
      <c r="N63" s="152">
        <f t="shared" si="29"/>
        <v>0</v>
      </c>
      <c r="O63" s="153">
        <f t="shared" si="30"/>
        <v>0</v>
      </c>
      <c r="P63" s="153">
        <f t="shared" si="6"/>
        <v>0</v>
      </c>
      <c r="Q63" s="78"/>
      <c r="R63" s="78"/>
      <c r="S63" s="148">
        <f>SUM(S64:S69)</f>
        <v>0</v>
      </c>
      <c r="T63" s="78"/>
      <c r="U63" s="78"/>
      <c r="V63" s="148">
        <f>SUM(V64:V69)</f>
        <v>0</v>
      </c>
      <c r="W63" s="148">
        <f t="shared" si="7"/>
        <v>0</v>
      </c>
      <c r="X63" s="75"/>
      <c r="Y63" s="83"/>
      <c r="Z63" s="84">
        <f t="shared" si="31"/>
        <v>0</v>
      </c>
      <c r="AA63" s="152">
        <f>IF(Parámetros!$D$18="N/A",0,W63-K63)</f>
        <v>0</v>
      </c>
      <c r="AB63" s="153">
        <f t="shared" si="32"/>
        <v>0</v>
      </c>
      <c r="AC63" s="153" t="e">
        <f t="shared" si="8"/>
        <v>#DIV/0!</v>
      </c>
      <c r="AD63" s="85"/>
      <c r="AE63" s="85"/>
      <c r="AF63" s="148">
        <f>SUM(AF64:AF69)</f>
        <v>0</v>
      </c>
      <c r="AG63" s="75"/>
      <c r="AH63" s="83"/>
      <c r="AI63" s="152">
        <f>IF(Parámetros!$D$18="N/A",AF63-K63,AF63-W63)</f>
        <v>0</v>
      </c>
      <c r="AJ63" s="153">
        <f>IF(Parámetros!$D$18="N/A",IF(ISERROR(IF(AND(K63&gt;1,AF63=0),0%,IF(AND(K63=0,AF63&gt;1),100%,AI63/W63))),0,IF(AND(K63&gt;1,AF63=0),0%,IF(AND(K63=0,AF63&gt;1),100%,AI63/K63))),IF(ISERROR(IF(AND(W63&gt;1,AF63=0),0%,IF(AND(W63=0,AF63&gt;1),100%,AI63/W63))),0,IF(AND(W63&gt;1,AF63=0),0%,IF(AND(W63=0,AF63&gt;1),100%,AI63/W63))))</f>
        <v>0</v>
      </c>
      <c r="AK63" s="153" t="e">
        <f t="shared" si="9"/>
        <v>#DIV/0!</v>
      </c>
      <c r="AL63" s="78"/>
      <c r="AM63" s="78"/>
      <c r="AN63" s="148">
        <f>SUM(AN64:AN69)</f>
        <v>0</v>
      </c>
      <c r="AO63" s="75"/>
      <c r="AP63" s="83"/>
      <c r="AQ63" s="152">
        <f t="shared" si="33"/>
        <v>0</v>
      </c>
      <c r="AR63" s="153">
        <f t="shared" si="34"/>
        <v>0</v>
      </c>
      <c r="AS63" s="153">
        <f t="shared" si="10"/>
        <v>0</v>
      </c>
    </row>
    <row r="64" spans="2:45" ht="15">
      <c r="B64" s="88"/>
      <c r="C64" s="88"/>
      <c r="D64" s="95" t="s">
        <v>359</v>
      </c>
      <c r="E64" s="96" t="s">
        <v>122</v>
      </c>
      <c r="F64" s="78"/>
      <c r="G64" s="78"/>
      <c r="H64" s="148">
        <f aca="true" t="shared" si="41" ref="H64:H70">+F64+G64</f>
        <v>0</v>
      </c>
      <c r="I64" s="78"/>
      <c r="J64" s="78"/>
      <c r="K64" s="148">
        <f aca="true" t="shared" si="42" ref="K64:K70">+I64+J64</f>
        <v>0</v>
      </c>
      <c r="L64" s="75"/>
      <c r="M64" s="83"/>
      <c r="N64" s="152">
        <f t="shared" si="29"/>
        <v>0</v>
      </c>
      <c r="O64" s="153">
        <f t="shared" si="30"/>
        <v>0</v>
      </c>
      <c r="P64" s="153">
        <f t="shared" si="6"/>
        <v>0</v>
      </c>
      <c r="Q64" s="78"/>
      <c r="R64" s="78"/>
      <c r="S64" s="148">
        <f aca="true" t="shared" si="43" ref="S64:S70">+Q64+R64</f>
        <v>0</v>
      </c>
      <c r="T64" s="78"/>
      <c r="U64" s="78"/>
      <c r="V64" s="148">
        <f aca="true" t="shared" si="44" ref="V64:V70">+T64+U64</f>
        <v>0</v>
      </c>
      <c r="W64" s="148">
        <f t="shared" si="7"/>
        <v>0</v>
      </c>
      <c r="X64" s="75"/>
      <c r="Y64" s="83"/>
      <c r="Z64" s="84">
        <f t="shared" si="31"/>
        <v>0</v>
      </c>
      <c r="AA64" s="152">
        <f>IF(Parámetros!$D$18="N/A",0,W64-K64)</f>
        <v>0</v>
      </c>
      <c r="AB64" s="153">
        <f t="shared" si="32"/>
        <v>0</v>
      </c>
      <c r="AC64" s="153" t="e">
        <f t="shared" si="8"/>
        <v>#DIV/0!</v>
      </c>
      <c r="AD64" s="85"/>
      <c r="AE64" s="85"/>
      <c r="AF64" s="148">
        <f aca="true" t="shared" si="45" ref="AF64:AF70">+AD64+AE64</f>
        <v>0</v>
      </c>
      <c r="AG64" s="75"/>
      <c r="AH64" s="83"/>
      <c r="AI64" s="152">
        <f>IF(Parámetros!$D$18="N/A",AF64-K64,AF64-W64)</f>
        <v>0</v>
      </c>
      <c r="AJ64" s="153">
        <f>IF(Parámetros!$D$18="N/A",IF(ISERROR(IF(AND(K64&gt;1,AF64=0),0%,IF(AND(K64=0,AF64&gt;1),100%,AI64/W64))),0,IF(AND(K64&gt;1,AF64=0),0%,IF(AND(K64=0,AF64&gt;1),100%,AI64/K64))),IF(ISERROR(IF(AND(W64&gt;1,AF64=0),0%,IF(AND(W64=0,AF64&gt;1),100%,AI64/W64))),0,IF(AND(W64&gt;1,AF64=0),0%,IF(AND(W64=0,AF64&gt;1),100%,AI64/W64))))</f>
        <v>0</v>
      </c>
      <c r="AK64" s="153" t="e">
        <f t="shared" si="9"/>
        <v>#DIV/0!</v>
      </c>
      <c r="AL64" s="78"/>
      <c r="AM64" s="78"/>
      <c r="AN64" s="148">
        <f aca="true" t="shared" si="46" ref="AN64:AN70">+AL64+AM64</f>
        <v>0</v>
      </c>
      <c r="AO64" s="75"/>
      <c r="AP64" s="83"/>
      <c r="AQ64" s="152">
        <f t="shared" si="33"/>
        <v>0</v>
      </c>
      <c r="AR64" s="153">
        <f t="shared" si="34"/>
        <v>0</v>
      </c>
      <c r="AS64" s="153">
        <f t="shared" si="10"/>
        <v>0</v>
      </c>
    </row>
    <row r="65" spans="2:45" ht="15">
      <c r="B65" s="88"/>
      <c r="C65" s="88"/>
      <c r="D65" s="95" t="s">
        <v>360</v>
      </c>
      <c r="E65" s="96" t="s">
        <v>123</v>
      </c>
      <c r="F65" s="78"/>
      <c r="G65" s="78"/>
      <c r="H65" s="148">
        <f t="shared" si="41"/>
        <v>0</v>
      </c>
      <c r="I65" s="78"/>
      <c r="J65" s="78"/>
      <c r="K65" s="148">
        <f t="shared" si="42"/>
        <v>0</v>
      </c>
      <c r="L65" s="75"/>
      <c r="M65" s="83"/>
      <c r="N65" s="152">
        <f t="shared" si="29"/>
        <v>0</v>
      </c>
      <c r="O65" s="153">
        <f t="shared" si="30"/>
        <v>0</v>
      </c>
      <c r="P65" s="153">
        <f t="shared" si="6"/>
        <v>0</v>
      </c>
      <c r="Q65" s="78"/>
      <c r="R65" s="78"/>
      <c r="S65" s="148">
        <f t="shared" si="43"/>
        <v>0</v>
      </c>
      <c r="T65" s="78"/>
      <c r="U65" s="78"/>
      <c r="V65" s="148">
        <f t="shared" si="44"/>
        <v>0</v>
      </c>
      <c r="W65" s="148">
        <f t="shared" si="7"/>
        <v>0</v>
      </c>
      <c r="X65" s="75"/>
      <c r="Y65" s="83"/>
      <c r="Z65" s="84">
        <f t="shared" si="31"/>
        <v>0</v>
      </c>
      <c r="AA65" s="152">
        <f>IF(Parámetros!$D$18="N/A",0,W65-K65)</f>
        <v>0</v>
      </c>
      <c r="AB65" s="153">
        <f t="shared" si="32"/>
        <v>0</v>
      </c>
      <c r="AC65" s="153" t="e">
        <f t="shared" si="8"/>
        <v>#DIV/0!</v>
      </c>
      <c r="AD65" s="85"/>
      <c r="AE65" s="85"/>
      <c r="AF65" s="148">
        <f t="shared" si="45"/>
        <v>0</v>
      </c>
      <c r="AG65" s="75"/>
      <c r="AH65" s="83"/>
      <c r="AI65" s="152">
        <f>IF(Parámetros!$D$18="N/A",AF65-K65,AF65-W65)</f>
        <v>0</v>
      </c>
      <c r="AJ65" s="153">
        <f>IF(Parámetros!$D$18="N/A",IF(ISERROR(IF(AND(K65&gt;1,AF65=0),0%,IF(AND(K65=0,AF65&gt;1),100%,AI65/W65))),0,IF(AND(K65&gt;1,AF65=0),0%,IF(AND(K65=0,AF65&gt;1),100%,AI65/K65))),IF(ISERROR(IF(AND(W65&gt;1,AF65=0),0%,IF(AND(W65=0,AF65&gt;1),100%,AI65/W65))),0,IF(AND(W65&gt;1,AF65=0),0%,IF(AND(W65=0,AF65&gt;1),100%,AI65/W65))))</f>
        <v>0</v>
      </c>
      <c r="AK65" s="153" t="e">
        <f t="shared" si="9"/>
        <v>#DIV/0!</v>
      </c>
      <c r="AL65" s="78"/>
      <c r="AM65" s="78"/>
      <c r="AN65" s="148">
        <f t="shared" si="46"/>
        <v>0</v>
      </c>
      <c r="AO65" s="75"/>
      <c r="AP65" s="83"/>
      <c r="AQ65" s="152">
        <f t="shared" si="33"/>
        <v>0</v>
      </c>
      <c r="AR65" s="153">
        <f t="shared" si="34"/>
        <v>0</v>
      </c>
      <c r="AS65" s="153">
        <f t="shared" si="10"/>
        <v>0</v>
      </c>
    </row>
    <row r="66" spans="2:45" ht="15">
      <c r="B66" s="88"/>
      <c r="C66" s="88"/>
      <c r="D66" s="95" t="s">
        <v>361</v>
      </c>
      <c r="E66" s="96" t="s">
        <v>124</v>
      </c>
      <c r="F66" s="78"/>
      <c r="G66" s="78"/>
      <c r="H66" s="148">
        <f t="shared" si="41"/>
        <v>0</v>
      </c>
      <c r="I66" s="78"/>
      <c r="J66" s="78"/>
      <c r="K66" s="148">
        <f t="shared" si="42"/>
        <v>0</v>
      </c>
      <c r="L66" s="75"/>
      <c r="M66" s="83"/>
      <c r="N66" s="152">
        <f t="shared" si="29"/>
        <v>0</v>
      </c>
      <c r="O66" s="153">
        <f t="shared" si="30"/>
        <v>0</v>
      </c>
      <c r="P66" s="153">
        <f t="shared" si="6"/>
        <v>0</v>
      </c>
      <c r="Q66" s="78"/>
      <c r="R66" s="78"/>
      <c r="S66" s="148">
        <f t="shared" si="43"/>
        <v>0</v>
      </c>
      <c r="T66" s="78"/>
      <c r="U66" s="78"/>
      <c r="V66" s="148">
        <f t="shared" si="44"/>
        <v>0</v>
      </c>
      <c r="W66" s="148">
        <f t="shared" si="7"/>
        <v>0</v>
      </c>
      <c r="X66" s="75"/>
      <c r="Y66" s="83"/>
      <c r="Z66" s="84">
        <f t="shared" si="31"/>
        <v>0</v>
      </c>
      <c r="AA66" s="152">
        <f>IF(Parámetros!$D$18="N/A",0,W66-K66)</f>
        <v>0</v>
      </c>
      <c r="AB66" s="153">
        <f t="shared" si="32"/>
        <v>0</v>
      </c>
      <c r="AC66" s="153" t="e">
        <f t="shared" si="8"/>
        <v>#DIV/0!</v>
      </c>
      <c r="AD66" s="85"/>
      <c r="AE66" s="85"/>
      <c r="AF66" s="148">
        <f t="shared" si="45"/>
        <v>0</v>
      </c>
      <c r="AG66" s="75"/>
      <c r="AH66" s="83"/>
      <c r="AI66" s="152">
        <f>IF(Parámetros!$D$18="N/A",AF66-K66,AF66-W66)</f>
        <v>0</v>
      </c>
      <c r="AJ66" s="153">
        <f>IF(Parámetros!$D$18="N/A",IF(ISERROR(IF(AND(K66&gt;1,AF66=0),0%,IF(AND(K66=0,AF66&gt;1),100%,AI66/W66))),0,IF(AND(K66&gt;1,AF66=0),0%,IF(AND(K66=0,AF66&gt;1),100%,AI66/K66))),IF(ISERROR(IF(AND(W66&gt;1,AF66=0),0%,IF(AND(W66=0,AF66&gt;1),100%,AI66/W66))),0,IF(AND(W66&gt;1,AF66=0),0%,IF(AND(W66=0,AF66&gt;1),100%,AI66/W66))))</f>
        <v>0</v>
      </c>
      <c r="AK66" s="153" t="e">
        <f t="shared" si="9"/>
        <v>#DIV/0!</v>
      </c>
      <c r="AL66" s="78"/>
      <c r="AM66" s="78"/>
      <c r="AN66" s="148">
        <f t="shared" si="46"/>
        <v>0</v>
      </c>
      <c r="AO66" s="75"/>
      <c r="AP66" s="83"/>
      <c r="AQ66" s="152">
        <f t="shared" si="33"/>
        <v>0</v>
      </c>
      <c r="AR66" s="153">
        <f t="shared" si="34"/>
        <v>0</v>
      </c>
      <c r="AS66" s="153">
        <f t="shared" si="10"/>
        <v>0</v>
      </c>
    </row>
    <row r="67" spans="2:45" ht="15">
      <c r="B67" s="88"/>
      <c r="C67" s="88"/>
      <c r="D67" s="95" t="s">
        <v>362</v>
      </c>
      <c r="E67" s="96" t="s">
        <v>125</v>
      </c>
      <c r="F67" s="78"/>
      <c r="G67" s="78"/>
      <c r="H67" s="148">
        <f t="shared" si="41"/>
        <v>0</v>
      </c>
      <c r="I67" s="78"/>
      <c r="J67" s="78"/>
      <c r="K67" s="148">
        <f t="shared" si="42"/>
        <v>0</v>
      </c>
      <c r="L67" s="75"/>
      <c r="M67" s="83"/>
      <c r="N67" s="152">
        <f t="shared" si="29"/>
        <v>0</v>
      </c>
      <c r="O67" s="153">
        <f t="shared" si="30"/>
        <v>0</v>
      </c>
      <c r="P67" s="153">
        <f t="shared" si="6"/>
        <v>0</v>
      </c>
      <c r="Q67" s="78"/>
      <c r="R67" s="78"/>
      <c r="S67" s="148">
        <f t="shared" si="43"/>
        <v>0</v>
      </c>
      <c r="T67" s="78"/>
      <c r="U67" s="78"/>
      <c r="V67" s="148">
        <f t="shared" si="44"/>
        <v>0</v>
      </c>
      <c r="W67" s="148">
        <f t="shared" si="7"/>
        <v>0</v>
      </c>
      <c r="X67" s="75"/>
      <c r="Y67" s="83"/>
      <c r="Z67" s="84">
        <f t="shared" si="31"/>
        <v>0</v>
      </c>
      <c r="AA67" s="152">
        <f>IF(Parámetros!$D$18="N/A",0,W67-K67)</f>
        <v>0</v>
      </c>
      <c r="AB67" s="153">
        <f t="shared" si="32"/>
        <v>0</v>
      </c>
      <c r="AC67" s="153" t="e">
        <f t="shared" si="8"/>
        <v>#DIV/0!</v>
      </c>
      <c r="AD67" s="85"/>
      <c r="AE67" s="85"/>
      <c r="AF67" s="148">
        <f t="shared" si="45"/>
        <v>0</v>
      </c>
      <c r="AG67" s="75"/>
      <c r="AH67" s="83"/>
      <c r="AI67" s="152">
        <f>IF(Parámetros!$D$18="N/A",AF67-K67,AF67-W67)</f>
        <v>0</v>
      </c>
      <c r="AJ67" s="153">
        <f>IF(Parámetros!$D$18="N/A",IF(ISERROR(IF(AND(K67&gt;1,AF67=0),0%,IF(AND(K67=0,AF67&gt;1),100%,AI67/W67))),0,IF(AND(K67&gt;1,AF67=0),0%,IF(AND(K67=0,AF67&gt;1),100%,AI67/K67))),IF(ISERROR(IF(AND(W67&gt;1,AF67=0),0%,IF(AND(W67=0,AF67&gt;1),100%,AI67/W67))),0,IF(AND(W67&gt;1,AF67=0),0%,IF(AND(W67=0,AF67&gt;1),100%,AI67/W67))))</f>
        <v>0</v>
      </c>
      <c r="AK67" s="153" t="e">
        <f t="shared" si="9"/>
        <v>#DIV/0!</v>
      </c>
      <c r="AL67" s="78"/>
      <c r="AM67" s="78"/>
      <c r="AN67" s="148">
        <f t="shared" si="46"/>
        <v>0</v>
      </c>
      <c r="AO67" s="75"/>
      <c r="AP67" s="83"/>
      <c r="AQ67" s="152">
        <f t="shared" si="33"/>
        <v>0</v>
      </c>
      <c r="AR67" s="153">
        <f t="shared" si="34"/>
        <v>0</v>
      </c>
      <c r="AS67" s="153">
        <f t="shared" si="10"/>
        <v>0</v>
      </c>
    </row>
    <row r="68" spans="2:45" ht="15">
      <c r="B68" s="88"/>
      <c r="C68" s="88"/>
      <c r="D68" s="95" t="s">
        <v>363</v>
      </c>
      <c r="E68" s="96" t="s">
        <v>126</v>
      </c>
      <c r="F68" s="78"/>
      <c r="G68" s="78"/>
      <c r="H68" s="148">
        <f t="shared" si="41"/>
        <v>0</v>
      </c>
      <c r="I68" s="78"/>
      <c r="J68" s="78"/>
      <c r="K68" s="148">
        <f t="shared" si="42"/>
        <v>0</v>
      </c>
      <c r="L68" s="75"/>
      <c r="M68" s="83"/>
      <c r="N68" s="152">
        <f t="shared" si="29"/>
        <v>0</v>
      </c>
      <c r="O68" s="153">
        <f t="shared" si="30"/>
        <v>0</v>
      </c>
      <c r="P68" s="153">
        <f t="shared" si="6"/>
        <v>0</v>
      </c>
      <c r="Q68" s="78"/>
      <c r="R68" s="78"/>
      <c r="S68" s="148">
        <f t="shared" si="43"/>
        <v>0</v>
      </c>
      <c r="T68" s="78"/>
      <c r="U68" s="78"/>
      <c r="V68" s="148">
        <f t="shared" si="44"/>
        <v>0</v>
      </c>
      <c r="W68" s="148">
        <f t="shared" si="7"/>
        <v>0</v>
      </c>
      <c r="X68" s="75"/>
      <c r="Y68" s="83"/>
      <c r="Z68" s="84">
        <f t="shared" si="31"/>
        <v>0</v>
      </c>
      <c r="AA68" s="152">
        <f>IF(Parámetros!$D$18="N/A",0,W68-K68)</f>
        <v>0</v>
      </c>
      <c r="AB68" s="153">
        <f t="shared" si="32"/>
        <v>0</v>
      </c>
      <c r="AC68" s="153" t="e">
        <f t="shared" si="8"/>
        <v>#DIV/0!</v>
      </c>
      <c r="AD68" s="85"/>
      <c r="AE68" s="85"/>
      <c r="AF68" s="148">
        <f t="shared" si="45"/>
        <v>0</v>
      </c>
      <c r="AG68" s="75"/>
      <c r="AH68" s="83"/>
      <c r="AI68" s="152">
        <f>IF(Parámetros!$D$18="N/A",AF68-K68,AF68-W68)</f>
        <v>0</v>
      </c>
      <c r="AJ68" s="153">
        <f>IF(Parámetros!$D$18="N/A",IF(ISERROR(IF(AND(K68&gt;1,AF68=0),0%,IF(AND(K68=0,AF68&gt;1),100%,AI68/W68))),0,IF(AND(K68&gt;1,AF68=0),0%,IF(AND(K68=0,AF68&gt;1),100%,AI68/K68))),IF(ISERROR(IF(AND(W68&gt;1,AF68=0),0%,IF(AND(W68=0,AF68&gt;1),100%,AI68/W68))),0,IF(AND(W68&gt;1,AF68=0),0%,IF(AND(W68=0,AF68&gt;1),100%,AI68/W68))))</f>
        <v>0</v>
      </c>
      <c r="AK68" s="153" t="e">
        <f t="shared" si="9"/>
        <v>#DIV/0!</v>
      </c>
      <c r="AL68" s="78"/>
      <c r="AM68" s="78"/>
      <c r="AN68" s="148">
        <f t="shared" si="46"/>
        <v>0</v>
      </c>
      <c r="AO68" s="75"/>
      <c r="AP68" s="83"/>
      <c r="AQ68" s="152">
        <f t="shared" si="33"/>
        <v>0</v>
      </c>
      <c r="AR68" s="153">
        <f t="shared" si="34"/>
        <v>0</v>
      </c>
      <c r="AS68" s="153">
        <f t="shared" si="10"/>
        <v>0</v>
      </c>
    </row>
    <row r="69" spans="2:45" ht="15">
      <c r="B69" s="88"/>
      <c r="C69" s="88"/>
      <c r="D69" s="95" t="s">
        <v>364</v>
      </c>
      <c r="E69" s="96" t="s">
        <v>112</v>
      </c>
      <c r="F69" s="78"/>
      <c r="G69" s="78"/>
      <c r="H69" s="148">
        <f t="shared" si="41"/>
        <v>0</v>
      </c>
      <c r="I69" s="78"/>
      <c r="J69" s="78"/>
      <c r="K69" s="148">
        <f t="shared" si="42"/>
        <v>0</v>
      </c>
      <c r="L69" s="75"/>
      <c r="M69" s="83"/>
      <c r="N69" s="152">
        <f t="shared" si="29"/>
        <v>0</v>
      </c>
      <c r="O69" s="153">
        <f t="shared" si="30"/>
        <v>0</v>
      </c>
      <c r="P69" s="153">
        <f t="shared" si="6"/>
        <v>0</v>
      </c>
      <c r="Q69" s="78"/>
      <c r="R69" s="78"/>
      <c r="S69" s="148">
        <f t="shared" si="43"/>
        <v>0</v>
      </c>
      <c r="T69" s="78"/>
      <c r="U69" s="78"/>
      <c r="V69" s="148">
        <f t="shared" si="44"/>
        <v>0</v>
      </c>
      <c r="W69" s="148">
        <f t="shared" si="7"/>
        <v>0</v>
      </c>
      <c r="X69" s="75"/>
      <c r="Y69" s="83"/>
      <c r="Z69" s="84">
        <f t="shared" si="31"/>
        <v>0</v>
      </c>
      <c r="AA69" s="152">
        <f>IF(Parámetros!$D$18="N/A",0,W69-K69)</f>
        <v>0</v>
      </c>
      <c r="AB69" s="153">
        <f t="shared" si="32"/>
        <v>0</v>
      </c>
      <c r="AC69" s="153" t="e">
        <f t="shared" si="8"/>
        <v>#DIV/0!</v>
      </c>
      <c r="AD69" s="85"/>
      <c r="AE69" s="85"/>
      <c r="AF69" s="148">
        <f t="shared" si="45"/>
        <v>0</v>
      </c>
      <c r="AG69" s="75"/>
      <c r="AH69" s="83"/>
      <c r="AI69" s="152">
        <f>IF(Parámetros!$D$18="N/A",AF69-K69,AF69-W69)</f>
        <v>0</v>
      </c>
      <c r="AJ69" s="153">
        <f>IF(Parámetros!$D$18="N/A",IF(ISERROR(IF(AND(K69&gt;1,AF69=0),0%,IF(AND(K69=0,AF69&gt;1),100%,AI69/W69))),0,IF(AND(K69&gt;1,AF69=0),0%,IF(AND(K69=0,AF69&gt;1),100%,AI69/K69))),IF(ISERROR(IF(AND(W69&gt;1,AF69=0),0%,IF(AND(W69=0,AF69&gt;1),100%,AI69/W69))),0,IF(AND(W69&gt;1,AF69=0),0%,IF(AND(W69=0,AF69&gt;1),100%,AI69/W69))))</f>
        <v>0</v>
      </c>
      <c r="AK69" s="153" t="e">
        <f t="shared" si="9"/>
        <v>#DIV/0!</v>
      </c>
      <c r="AL69" s="78"/>
      <c r="AM69" s="78"/>
      <c r="AN69" s="148">
        <f t="shared" si="46"/>
        <v>0</v>
      </c>
      <c r="AO69" s="75"/>
      <c r="AP69" s="83"/>
      <c r="AQ69" s="152">
        <f t="shared" si="33"/>
        <v>0</v>
      </c>
      <c r="AR69" s="153">
        <f t="shared" si="34"/>
        <v>0</v>
      </c>
      <c r="AS69" s="153">
        <f t="shared" si="10"/>
        <v>0</v>
      </c>
    </row>
    <row r="70" spans="2:45" ht="15">
      <c r="B70" s="88"/>
      <c r="C70" s="88"/>
      <c r="D70" s="80" t="s">
        <v>365</v>
      </c>
      <c r="E70" s="97" t="s">
        <v>128</v>
      </c>
      <c r="F70" s="78"/>
      <c r="G70" s="78"/>
      <c r="H70" s="148">
        <f t="shared" si="41"/>
        <v>0</v>
      </c>
      <c r="I70" s="78"/>
      <c r="J70" s="78"/>
      <c r="K70" s="148">
        <f t="shared" si="42"/>
        <v>0</v>
      </c>
      <c r="L70" s="75"/>
      <c r="M70" s="83"/>
      <c r="N70" s="152">
        <f t="shared" si="29"/>
        <v>0</v>
      </c>
      <c r="O70" s="153">
        <f t="shared" si="30"/>
        <v>0</v>
      </c>
      <c r="P70" s="153">
        <f t="shared" si="6"/>
        <v>0</v>
      </c>
      <c r="Q70" s="78"/>
      <c r="R70" s="78"/>
      <c r="S70" s="148">
        <f t="shared" si="43"/>
        <v>0</v>
      </c>
      <c r="T70" s="78"/>
      <c r="U70" s="78"/>
      <c r="V70" s="148">
        <f t="shared" si="44"/>
        <v>0</v>
      </c>
      <c r="W70" s="148">
        <f t="shared" si="7"/>
        <v>0</v>
      </c>
      <c r="X70" s="75"/>
      <c r="Y70" s="83"/>
      <c r="Z70" s="84">
        <f t="shared" si="31"/>
        <v>0</v>
      </c>
      <c r="AA70" s="152">
        <f>IF(Parámetros!$D$18="N/A",0,W70-K70)</f>
        <v>0</v>
      </c>
      <c r="AB70" s="153">
        <f t="shared" si="32"/>
        <v>0</v>
      </c>
      <c r="AC70" s="153" t="e">
        <f t="shared" si="8"/>
        <v>#DIV/0!</v>
      </c>
      <c r="AD70" s="85"/>
      <c r="AE70" s="85"/>
      <c r="AF70" s="148">
        <f t="shared" si="45"/>
        <v>0</v>
      </c>
      <c r="AG70" s="75"/>
      <c r="AH70" s="83"/>
      <c r="AI70" s="152">
        <f>IF(Parámetros!$D$18="N/A",AF70-K70,AF70-W70)</f>
        <v>0</v>
      </c>
      <c r="AJ70" s="153">
        <f>IF(Parámetros!$D$18="N/A",IF(ISERROR(IF(AND(K70&gt;1,AF70=0),0%,IF(AND(K70=0,AF70&gt;1),100%,AI70/W70))),0,IF(AND(K70&gt;1,AF70=0),0%,IF(AND(K70=0,AF70&gt;1),100%,AI70/K70))),IF(ISERROR(IF(AND(W70&gt;1,AF70=0),0%,IF(AND(W70=0,AF70&gt;1),100%,AI70/W70))),0,IF(AND(W70&gt;1,AF70=0),0%,IF(AND(W70=0,AF70&gt;1),100%,AI70/W70))))</f>
        <v>0</v>
      </c>
      <c r="AK70" s="153" t="e">
        <f t="shared" si="9"/>
        <v>#DIV/0!</v>
      </c>
      <c r="AL70" s="78"/>
      <c r="AM70" s="78"/>
      <c r="AN70" s="148">
        <f t="shared" si="46"/>
        <v>0</v>
      </c>
      <c r="AO70" s="75"/>
      <c r="AP70" s="83"/>
      <c r="AQ70" s="152">
        <f t="shared" si="33"/>
        <v>0</v>
      </c>
      <c r="AR70" s="153">
        <f t="shared" si="34"/>
        <v>0</v>
      </c>
      <c r="AS70" s="153">
        <f t="shared" si="10"/>
        <v>0</v>
      </c>
    </row>
    <row r="71" spans="2:45" ht="25.5">
      <c r="B71" s="88"/>
      <c r="C71" s="88"/>
      <c r="D71" s="81" t="s">
        <v>214</v>
      </c>
      <c r="E71" s="82" t="s">
        <v>303</v>
      </c>
      <c r="F71" s="78"/>
      <c r="G71" s="78"/>
      <c r="H71" s="148">
        <f>+H72+H79+H86</f>
        <v>0</v>
      </c>
      <c r="I71" s="78"/>
      <c r="J71" s="78"/>
      <c r="K71" s="148">
        <f>+K72+K79+K86</f>
        <v>0</v>
      </c>
      <c r="L71" s="75"/>
      <c r="M71" s="83"/>
      <c r="N71" s="152">
        <f t="shared" si="29"/>
        <v>0</v>
      </c>
      <c r="O71" s="153">
        <f t="shared" si="30"/>
        <v>0</v>
      </c>
      <c r="P71" s="153">
        <f t="shared" si="6"/>
        <v>0</v>
      </c>
      <c r="Q71" s="78"/>
      <c r="R71" s="78"/>
      <c r="S71" s="148">
        <f>+S72+S79+S86</f>
        <v>0</v>
      </c>
      <c r="T71" s="78"/>
      <c r="U71" s="78"/>
      <c r="V71" s="148">
        <f>+V72+V79+V86</f>
        <v>0</v>
      </c>
      <c r="W71" s="148">
        <f t="shared" si="7"/>
        <v>0</v>
      </c>
      <c r="X71" s="75"/>
      <c r="Y71" s="83"/>
      <c r="Z71" s="84">
        <f t="shared" si="31"/>
        <v>0</v>
      </c>
      <c r="AA71" s="152">
        <f>IF(Parámetros!$D$18="N/A",0,W71-K71)</f>
        <v>0</v>
      </c>
      <c r="AB71" s="153">
        <f t="shared" si="32"/>
        <v>0</v>
      </c>
      <c r="AC71" s="153" t="e">
        <f t="shared" si="8"/>
        <v>#DIV/0!</v>
      </c>
      <c r="AD71" s="85"/>
      <c r="AE71" s="85"/>
      <c r="AF71" s="148">
        <f>+AF72+AF79+AF86</f>
        <v>0</v>
      </c>
      <c r="AG71" s="75"/>
      <c r="AH71" s="83"/>
      <c r="AI71" s="152">
        <f>IF(Parámetros!$D$18="N/A",AF71-K71,AF71-W71)</f>
        <v>0</v>
      </c>
      <c r="AJ71" s="153">
        <f>IF(Parámetros!$D$18="N/A",IF(ISERROR(IF(AND(K71&gt;1,AF71=0),0%,IF(AND(K71=0,AF71&gt;1),100%,AI71/W71))),0,IF(AND(K71&gt;1,AF71=0),0%,IF(AND(K71=0,AF71&gt;1),100%,AI71/K71))),IF(ISERROR(IF(AND(W71&gt;1,AF71=0),0%,IF(AND(W71=0,AF71&gt;1),100%,AI71/W71))),0,IF(AND(W71&gt;1,AF71=0),0%,IF(AND(W71=0,AF71&gt;1),100%,AI71/W71))))</f>
        <v>0</v>
      </c>
      <c r="AK71" s="153" t="e">
        <f t="shared" si="9"/>
        <v>#DIV/0!</v>
      </c>
      <c r="AL71" s="78"/>
      <c r="AM71" s="78"/>
      <c r="AN71" s="148">
        <f>+AN72+AN79+AN86</f>
        <v>0</v>
      </c>
      <c r="AO71" s="75"/>
      <c r="AP71" s="83"/>
      <c r="AQ71" s="152">
        <f t="shared" si="33"/>
        <v>0</v>
      </c>
      <c r="AR71" s="153">
        <f t="shared" si="34"/>
        <v>0</v>
      </c>
      <c r="AS71" s="153">
        <f t="shared" si="10"/>
        <v>0</v>
      </c>
    </row>
    <row r="72" spans="2:45" ht="15">
      <c r="B72" s="88"/>
      <c r="C72" s="88"/>
      <c r="D72" s="86" t="s">
        <v>215</v>
      </c>
      <c r="E72" s="87" t="s">
        <v>129</v>
      </c>
      <c r="F72" s="78"/>
      <c r="G72" s="78"/>
      <c r="H72" s="148">
        <f>SUM(H73:H78)</f>
        <v>0</v>
      </c>
      <c r="I72" s="78"/>
      <c r="J72" s="78"/>
      <c r="K72" s="148">
        <f>SUM(K73:K78)</f>
        <v>0</v>
      </c>
      <c r="L72" s="75"/>
      <c r="M72" s="83"/>
      <c r="N72" s="152">
        <f t="shared" si="29"/>
        <v>0</v>
      </c>
      <c r="O72" s="153">
        <f t="shared" si="30"/>
        <v>0</v>
      </c>
      <c r="P72" s="153">
        <f t="shared" si="6"/>
        <v>0</v>
      </c>
      <c r="Q72" s="78"/>
      <c r="R72" s="78"/>
      <c r="S72" s="148">
        <f>SUM(S73:S78)</f>
        <v>0</v>
      </c>
      <c r="T72" s="78"/>
      <c r="U72" s="78"/>
      <c r="V72" s="148">
        <f>SUM(V73:V78)</f>
        <v>0</v>
      </c>
      <c r="W72" s="148">
        <f t="shared" si="7"/>
        <v>0</v>
      </c>
      <c r="X72" s="75"/>
      <c r="Y72" s="83"/>
      <c r="Z72" s="84">
        <f t="shared" si="31"/>
        <v>0</v>
      </c>
      <c r="AA72" s="152">
        <f>IF(Parámetros!$D$18="N/A",0,W72-K72)</f>
        <v>0</v>
      </c>
      <c r="AB72" s="153">
        <f t="shared" si="32"/>
        <v>0</v>
      </c>
      <c r="AC72" s="153" t="e">
        <f t="shared" si="8"/>
        <v>#DIV/0!</v>
      </c>
      <c r="AD72" s="85"/>
      <c r="AE72" s="85"/>
      <c r="AF72" s="148">
        <f>SUM(AF73:AF78)</f>
        <v>0</v>
      </c>
      <c r="AG72" s="75"/>
      <c r="AH72" s="83"/>
      <c r="AI72" s="152">
        <f>IF(Parámetros!$D$18="N/A",AF72-K72,AF72-W72)</f>
        <v>0</v>
      </c>
      <c r="AJ72" s="153">
        <f>IF(Parámetros!$D$18="N/A",IF(ISERROR(IF(AND(K72&gt;1,AF72=0),0%,IF(AND(K72=0,AF72&gt;1),100%,AI72/W72))),0,IF(AND(K72&gt;1,AF72=0),0%,IF(AND(K72=0,AF72&gt;1),100%,AI72/K72))),IF(ISERROR(IF(AND(W72&gt;1,AF72=0),0%,IF(AND(W72=0,AF72&gt;1),100%,AI72/W72))),0,IF(AND(W72&gt;1,AF72=0),0%,IF(AND(W72=0,AF72&gt;1),100%,AI72/W72))))</f>
        <v>0</v>
      </c>
      <c r="AK72" s="153" t="e">
        <f t="shared" si="9"/>
        <v>#DIV/0!</v>
      </c>
      <c r="AL72" s="78"/>
      <c r="AM72" s="78"/>
      <c r="AN72" s="148">
        <f>SUM(AN73:AN78)</f>
        <v>0</v>
      </c>
      <c r="AO72" s="75"/>
      <c r="AP72" s="83"/>
      <c r="AQ72" s="152">
        <f t="shared" si="33"/>
        <v>0</v>
      </c>
      <c r="AR72" s="153">
        <f t="shared" si="34"/>
        <v>0</v>
      </c>
      <c r="AS72" s="153">
        <f t="shared" si="10"/>
        <v>0</v>
      </c>
    </row>
    <row r="73" spans="2:45" ht="15">
      <c r="B73" s="88"/>
      <c r="C73" s="88"/>
      <c r="D73" s="89" t="s">
        <v>216</v>
      </c>
      <c r="E73" s="90" t="s">
        <v>122</v>
      </c>
      <c r="F73" s="78"/>
      <c r="G73" s="78"/>
      <c r="H73" s="148">
        <f aca="true" t="shared" si="47" ref="H73:H78">+F73+G73</f>
        <v>0</v>
      </c>
      <c r="I73" s="78"/>
      <c r="J73" s="78"/>
      <c r="K73" s="148">
        <f aca="true" t="shared" si="48" ref="K73:K78">+I73+J73</f>
        <v>0</v>
      </c>
      <c r="L73" s="75"/>
      <c r="M73" s="83"/>
      <c r="N73" s="152">
        <f t="shared" si="29"/>
        <v>0</v>
      </c>
      <c r="O73" s="153">
        <f t="shared" si="30"/>
        <v>0</v>
      </c>
      <c r="P73" s="153">
        <f t="shared" si="6"/>
        <v>0</v>
      </c>
      <c r="Q73" s="78"/>
      <c r="R73" s="78"/>
      <c r="S73" s="148">
        <f aca="true" t="shared" si="49" ref="S73:S78">+Q73+R73</f>
        <v>0</v>
      </c>
      <c r="T73" s="78"/>
      <c r="U73" s="78"/>
      <c r="V73" s="148">
        <f aca="true" t="shared" si="50" ref="V73:V78">+T73+U73</f>
        <v>0</v>
      </c>
      <c r="W73" s="148">
        <f t="shared" si="7"/>
        <v>0</v>
      </c>
      <c r="X73" s="75"/>
      <c r="Y73" s="83"/>
      <c r="Z73" s="84">
        <f t="shared" si="31"/>
        <v>0</v>
      </c>
      <c r="AA73" s="152">
        <f>IF(Parámetros!$D$18="N/A",0,W73-K73)</f>
        <v>0</v>
      </c>
      <c r="AB73" s="153">
        <f t="shared" si="32"/>
        <v>0</v>
      </c>
      <c r="AC73" s="153" t="e">
        <f t="shared" si="8"/>
        <v>#DIV/0!</v>
      </c>
      <c r="AD73" s="85"/>
      <c r="AE73" s="85"/>
      <c r="AF73" s="148">
        <f aca="true" t="shared" si="51" ref="AF73:AF78">+AD73+AE73</f>
        <v>0</v>
      </c>
      <c r="AG73" s="75"/>
      <c r="AH73" s="83"/>
      <c r="AI73" s="152">
        <f>IF(Parámetros!$D$18="N/A",AF73-K73,AF73-W73)</f>
        <v>0</v>
      </c>
      <c r="AJ73" s="153">
        <f>IF(Parámetros!$D$18="N/A",IF(ISERROR(IF(AND(K73&gt;1,AF73=0),0%,IF(AND(K73=0,AF73&gt;1),100%,AI73/W73))),0,IF(AND(K73&gt;1,AF73=0),0%,IF(AND(K73=0,AF73&gt;1),100%,AI73/K73))),IF(ISERROR(IF(AND(W73&gt;1,AF73=0),0%,IF(AND(W73=0,AF73&gt;1),100%,AI73/W73))),0,IF(AND(W73&gt;1,AF73=0),0%,IF(AND(W73=0,AF73&gt;1),100%,AI73/W73))))</f>
        <v>0</v>
      </c>
      <c r="AK73" s="153" t="e">
        <f t="shared" si="9"/>
        <v>#DIV/0!</v>
      </c>
      <c r="AL73" s="78"/>
      <c r="AM73" s="78"/>
      <c r="AN73" s="148">
        <f aca="true" t="shared" si="52" ref="AN73:AN78">+AL73+AM73</f>
        <v>0</v>
      </c>
      <c r="AO73" s="75"/>
      <c r="AP73" s="83"/>
      <c r="AQ73" s="152">
        <f t="shared" si="33"/>
        <v>0</v>
      </c>
      <c r="AR73" s="153">
        <f t="shared" si="34"/>
        <v>0</v>
      </c>
      <c r="AS73" s="153">
        <f t="shared" si="10"/>
        <v>0</v>
      </c>
    </row>
    <row r="74" spans="2:45" ht="15">
      <c r="B74" s="88"/>
      <c r="C74" s="88"/>
      <c r="D74" s="89" t="s">
        <v>217</v>
      </c>
      <c r="E74" s="90" t="s">
        <v>123</v>
      </c>
      <c r="F74" s="78"/>
      <c r="G74" s="78"/>
      <c r="H74" s="148">
        <f t="shared" si="47"/>
        <v>0</v>
      </c>
      <c r="I74" s="78"/>
      <c r="J74" s="78"/>
      <c r="K74" s="148">
        <f t="shared" si="48"/>
        <v>0</v>
      </c>
      <c r="L74" s="75"/>
      <c r="M74" s="83"/>
      <c r="N74" s="152">
        <f t="shared" si="29"/>
        <v>0</v>
      </c>
      <c r="O74" s="153">
        <f t="shared" si="30"/>
        <v>0</v>
      </c>
      <c r="P74" s="153">
        <f t="shared" si="6"/>
        <v>0</v>
      </c>
      <c r="Q74" s="78"/>
      <c r="R74" s="78"/>
      <c r="S74" s="148">
        <f t="shared" si="49"/>
        <v>0</v>
      </c>
      <c r="T74" s="78"/>
      <c r="U74" s="78"/>
      <c r="V74" s="148">
        <f t="shared" si="50"/>
        <v>0</v>
      </c>
      <c r="W74" s="148">
        <f t="shared" si="7"/>
        <v>0</v>
      </c>
      <c r="X74" s="75"/>
      <c r="Y74" s="83"/>
      <c r="Z74" s="84">
        <f t="shared" si="31"/>
        <v>0</v>
      </c>
      <c r="AA74" s="152">
        <f>IF(Parámetros!$D$18="N/A",0,W74-K74)</f>
        <v>0</v>
      </c>
      <c r="AB74" s="153">
        <f t="shared" si="32"/>
        <v>0</v>
      </c>
      <c r="AC74" s="153" t="e">
        <f t="shared" si="8"/>
        <v>#DIV/0!</v>
      </c>
      <c r="AD74" s="85"/>
      <c r="AE74" s="85"/>
      <c r="AF74" s="148">
        <f t="shared" si="51"/>
        <v>0</v>
      </c>
      <c r="AG74" s="75"/>
      <c r="AH74" s="83"/>
      <c r="AI74" s="152">
        <f>IF(Parámetros!$D$18="N/A",AF74-K74,AF74-W74)</f>
        <v>0</v>
      </c>
      <c r="AJ74" s="153">
        <f>IF(Parámetros!$D$18="N/A",IF(ISERROR(IF(AND(K74&gt;1,AF74=0),0%,IF(AND(K74=0,AF74&gt;1),100%,AI74/W74))),0,IF(AND(K74&gt;1,AF74=0),0%,IF(AND(K74=0,AF74&gt;1),100%,AI74/K74))),IF(ISERROR(IF(AND(W74&gt;1,AF74=0),0%,IF(AND(W74=0,AF74&gt;1),100%,AI74/W74))),0,IF(AND(W74&gt;1,AF74=0),0%,IF(AND(W74=0,AF74&gt;1),100%,AI74/W74))))</f>
        <v>0</v>
      </c>
      <c r="AK74" s="153" t="e">
        <f t="shared" si="9"/>
        <v>#DIV/0!</v>
      </c>
      <c r="AL74" s="78"/>
      <c r="AM74" s="78"/>
      <c r="AN74" s="148">
        <f t="shared" si="52"/>
        <v>0</v>
      </c>
      <c r="AO74" s="75"/>
      <c r="AP74" s="83"/>
      <c r="AQ74" s="152">
        <f t="shared" si="33"/>
        <v>0</v>
      </c>
      <c r="AR74" s="153">
        <f t="shared" si="34"/>
        <v>0</v>
      </c>
      <c r="AS74" s="153">
        <f t="shared" si="10"/>
        <v>0</v>
      </c>
    </row>
    <row r="75" spans="2:45" ht="15">
      <c r="B75" s="88"/>
      <c r="C75" s="88"/>
      <c r="D75" s="89" t="s">
        <v>218</v>
      </c>
      <c r="E75" s="90" t="s">
        <v>124</v>
      </c>
      <c r="F75" s="78"/>
      <c r="G75" s="78"/>
      <c r="H75" s="148">
        <f t="shared" si="47"/>
        <v>0</v>
      </c>
      <c r="I75" s="78"/>
      <c r="J75" s="78"/>
      <c r="K75" s="148">
        <f t="shared" si="48"/>
        <v>0</v>
      </c>
      <c r="L75" s="75"/>
      <c r="M75" s="83"/>
      <c r="N75" s="152">
        <f t="shared" si="29"/>
        <v>0</v>
      </c>
      <c r="O75" s="153">
        <f t="shared" si="30"/>
        <v>0</v>
      </c>
      <c r="P75" s="153">
        <f t="shared" si="6"/>
        <v>0</v>
      </c>
      <c r="Q75" s="78"/>
      <c r="R75" s="78"/>
      <c r="S75" s="148">
        <f t="shared" si="49"/>
        <v>0</v>
      </c>
      <c r="T75" s="78"/>
      <c r="U75" s="78"/>
      <c r="V75" s="148">
        <f t="shared" si="50"/>
        <v>0</v>
      </c>
      <c r="W75" s="148">
        <f t="shared" si="7"/>
        <v>0</v>
      </c>
      <c r="X75" s="75"/>
      <c r="Y75" s="83"/>
      <c r="Z75" s="84">
        <f t="shared" si="31"/>
        <v>0</v>
      </c>
      <c r="AA75" s="152">
        <f>IF(Parámetros!$D$18="N/A",0,W75-K75)</f>
        <v>0</v>
      </c>
      <c r="AB75" s="153">
        <f t="shared" si="32"/>
        <v>0</v>
      </c>
      <c r="AC75" s="153" t="e">
        <f t="shared" si="8"/>
        <v>#DIV/0!</v>
      </c>
      <c r="AD75" s="85"/>
      <c r="AE75" s="85"/>
      <c r="AF75" s="148">
        <f t="shared" si="51"/>
        <v>0</v>
      </c>
      <c r="AG75" s="75"/>
      <c r="AH75" s="83"/>
      <c r="AI75" s="152">
        <f>IF(Parámetros!$D$18="N/A",AF75-K75,AF75-W75)</f>
        <v>0</v>
      </c>
      <c r="AJ75" s="153">
        <f>IF(Parámetros!$D$18="N/A",IF(ISERROR(IF(AND(K75&gt;1,AF75=0),0%,IF(AND(K75=0,AF75&gt;1),100%,AI75/W75))),0,IF(AND(K75&gt;1,AF75=0),0%,IF(AND(K75=0,AF75&gt;1),100%,AI75/K75))),IF(ISERROR(IF(AND(W75&gt;1,AF75=0),0%,IF(AND(W75=0,AF75&gt;1),100%,AI75/W75))),0,IF(AND(W75&gt;1,AF75=0),0%,IF(AND(W75=0,AF75&gt;1),100%,AI75/W75))))</f>
        <v>0</v>
      </c>
      <c r="AK75" s="153" t="e">
        <f t="shared" si="9"/>
        <v>#DIV/0!</v>
      </c>
      <c r="AL75" s="78"/>
      <c r="AM75" s="78"/>
      <c r="AN75" s="148">
        <f t="shared" si="52"/>
        <v>0</v>
      </c>
      <c r="AO75" s="75"/>
      <c r="AP75" s="83"/>
      <c r="AQ75" s="152">
        <f t="shared" si="33"/>
        <v>0</v>
      </c>
      <c r="AR75" s="153">
        <f t="shared" si="34"/>
        <v>0</v>
      </c>
      <c r="AS75" s="153">
        <f t="shared" si="10"/>
        <v>0</v>
      </c>
    </row>
    <row r="76" spans="2:45" ht="15">
      <c r="B76" s="88"/>
      <c r="C76" s="88"/>
      <c r="D76" s="89" t="s">
        <v>219</v>
      </c>
      <c r="E76" s="90" t="s">
        <v>125</v>
      </c>
      <c r="F76" s="78"/>
      <c r="G76" s="78"/>
      <c r="H76" s="148">
        <f t="shared" si="47"/>
        <v>0</v>
      </c>
      <c r="I76" s="78"/>
      <c r="J76" s="78"/>
      <c r="K76" s="148">
        <f t="shared" si="48"/>
        <v>0</v>
      </c>
      <c r="L76" s="75"/>
      <c r="M76" s="83"/>
      <c r="N76" s="152">
        <f t="shared" si="29"/>
        <v>0</v>
      </c>
      <c r="O76" s="153">
        <f t="shared" si="30"/>
        <v>0</v>
      </c>
      <c r="P76" s="153">
        <f t="shared" si="6"/>
        <v>0</v>
      </c>
      <c r="Q76" s="78"/>
      <c r="R76" s="78"/>
      <c r="S76" s="148">
        <f t="shared" si="49"/>
        <v>0</v>
      </c>
      <c r="T76" s="78"/>
      <c r="U76" s="78"/>
      <c r="V76" s="148">
        <f t="shared" si="50"/>
        <v>0</v>
      </c>
      <c r="W76" s="148">
        <f t="shared" si="7"/>
        <v>0</v>
      </c>
      <c r="X76" s="75"/>
      <c r="Y76" s="83"/>
      <c r="Z76" s="84">
        <f t="shared" si="31"/>
        <v>0</v>
      </c>
      <c r="AA76" s="152">
        <f>IF(Parámetros!$D$18="N/A",0,W76-K76)</f>
        <v>0</v>
      </c>
      <c r="AB76" s="153">
        <f t="shared" si="32"/>
        <v>0</v>
      </c>
      <c r="AC76" s="153" t="e">
        <f t="shared" si="8"/>
        <v>#DIV/0!</v>
      </c>
      <c r="AD76" s="85"/>
      <c r="AE76" s="85"/>
      <c r="AF76" s="148">
        <f t="shared" si="51"/>
        <v>0</v>
      </c>
      <c r="AG76" s="75"/>
      <c r="AH76" s="83"/>
      <c r="AI76" s="152">
        <f>IF(Parámetros!$D$18="N/A",AF76-K76,AF76-W76)</f>
        <v>0</v>
      </c>
      <c r="AJ76" s="153">
        <f>IF(Parámetros!$D$18="N/A",IF(ISERROR(IF(AND(K76&gt;1,AF76=0),0%,IF(AND(K76=0,AF76&gt;1),100%,AI76/W76))),0,IF(AND(K76&gt;1,AF76=0),0%,IF(AND(K76=0,AF76&gt;1),100%,AI76/K76))),IF(ISERROR(IF(AND(W76&gt;1,AF76=0),0%,IF(AND(W76=0,AF76&gt;1),100%,AI76/W76))),0,IF(AND(W76&gt;1,AF76=0),0%,IF(AND(W76=0,AF76&gt;1),100%,AI76/W76))))</f>
        <v>0</v>
      </c>
      <c r="AK76" s="153" t="e">
        <f t="shared" si="9"/>
        <v>#DIV/0!</v>
      </c>
      <c r="AL76" s="78"/>
      <c r="AM76" s="78"/>
      <c r="AN76" s="148">
        <f t="shared" si="52"/>
        <v>0</v>
      </c>
      <c r="AO76" s="75"/>
      <c r="AP76" s="83"/>
      <c r="AQ76" s="152">
        <f t="shared" si="33"/>
        <v>0</v>
      </c>
      <c r="AR76" s="153">
        <f t="shared" si="34"/>
        <v>0</v>
      </c>
      <c r="AS76" s="153">
        <f t="shared" si="10"/>
        <v>0</v>
      </c>
    </row>
    <row r="77" spans="2:45" ht="15">
      <c r="B77" s="88"/>
      <c r="C77" s="88"/>
      <c r="D77" s="89" t="s">
        <v>220</v>
      </c>
      <c r="E77" s="90" t="s">
        <v>126</v>
      </c>
      <c r="F77" s="78"/>
      <c r="G77" s="78"/>
      <c r="H77" s="148">
        <f t="shared" si="47"/>
        <v>0</v>
      </c>
      <c r="I77" s="78"/>
      <c r="J77" s="78"/>
      <c r="K77" s="148">
        <f t="shared" si="48"/>
        <v>0</v>
      </c>
      <c r="L77" s="75"/>
      <c r="M77" s="83"/>
      <c r="N77" s="152">
        <f t="shared" si="29"/>
        <v>0</v>
      </c>
      <c r="O77" s="153">
        <f t="shared" si="30"/>
        <v>0</v>
      </c>
      <c r="P77" s="153">
        <f t="shared" si="6"/>
        <v>0</v>
      </c>
      <c r="Q77" s="78"/>
      <c r="R77" s="78"/>
      <c r="S77" s="148">
        <f t="shared" si="49"/>
        <v>0</v>
      </c>
      <c r="T77" s="78"/>
      <c r="U77" s="78"/>
      <c r="V77" s="148">
        <f t="shared" si="50"/>
        <v>0</v>
      </c>
      <c r="W77" s="148">
        <f t="shared" si="7"/>
        <v>0</v>
      </c>
      <c r="X77" s="75"/>
      <c r="Y77" s="83"/>
      <c r="Z77" s="84">
        <f t="shared" si="31"/>
        <v>0</v>
      </c>
      <c r="AA77" s="152">
        <f>IF(Parámetros!$D$18="N/A",0,W77-K77)</f>
        <v>0</v>
      </c>
      <c r="AB77" s="153">
        <f t="shared" si="32"/>
        <v>0</v>
      </c>
      <c r="AC77" s="153" t="e">
        <f t="shared" si="8"/>
        <v>#DIV/0!</v>
      </c>
      <c r="AD77" s="85"/>
      <c r="AE77" s="85"/>
      <c r="AF77" s="148">
        <f t="shared" si="51"/>
        <v>0</v>
      </c>
      <c r="AG77" s="75"/>
      <c r="AH77" s="83"/>
      <c r="AI77" s="152">
        <f>IF(Parámetros!$D$18="N/A",AF77-K77,AF77-W77)</f>
        <v>0</v>
      </c>
      <c r="AJ77" s="153">
        <f>IF(Parámetros!$D$18="N/A",IF(ISERROR(IF(AND(K77&gt;1,AF77=0),0%,IF(AND(K77=0,AF77&gt;1),100%,AI77/W77))),0,IF(AND(K77&gt;1,AF77=0),0%,IF(AND(K77=0,AF77&gt;1),100%,AI77/K77))),IF(ISERROR(IF(AND(W77&gt;1,AF77=0),0%,IF(AND(W77=0,AF77&gt;1),100%,AI77/W77))),0,IF(AND(W77&gt;1,AF77=0),0%,IF(AND(W77=0,AF77&gt;1),100%,AI77/W77))))</f>
        <v>0</v>
      </c>
      <c r="AK77" s="153" t="e">
        <f t="shared" si="9"/>
        <v>#DIV/0!</v>
      </c>
      <c r="AL77" s="78"/>
      <c r="AM77" s="78"/>
      <c r="AN77" s="148">
        <f t="shared" si="52"/>
        <v>0</v>
      </c>
      <c r="AO77" s="75"/>
      <c r="AP77" s="83"/>
      <c r="AQ77" s="152">
        <f t="shared" si="33"/>
        <v>0</v>
      </c>
      <c r="AR77" s="153">
        <f t="shared" si="34"/>
        <v>0</v>
      </c>
      <c r="AS77" s="153">
        <f t="shared" si="10"/>
        <v>0</v>
      </c>
    </row>
    <row r="78" spans="2:45" ht="15">
      <c r="B78" s="88"/>
      <c r="C78" s="88"/>
      <c r="D78" s="89" t="s">
        <v>221</v>
      </c>
      <c r="E78" s="90" t="s">
        <v>112</v>
      </c>
      <c r="F78" s="78"/>
      <c r="G78" s="78"/>
      <c r="H78" s="148">
        <f t="shared" si="47"/>
        <v>0</v>
      </c>
      <c r="I78" s="78"/>
      <c r="J78" s="78"/>
      <c r="K78" s="148">
        <f t="shared" si="48"/>
        <v>0</v>
      </c>
      <c r="L78" s="75"/>
      <c r="M78" s="83"/>
      <c r="N78" s="152">
        <f t="shared" si="29"/>
        <v>0</v>
      </c>
      <c r="O78" s="153">
        <f t="shared" si="30"/>
        <v>0</v>
      </c>
      <c r="P78" s="153">
        <f t="shared" si="6"/>
        <v>0</v>
      </c>
      <c r="Q78" s="78"/>
      <c r="R78" s="78"/>
      <c r="S78" s="148">
        <f t="shared" si="49"/>
        <v>0</v>
      </c>
      <c r="T78" s="78"/>
      <c r="U78" s="78"/>
      <c r="V78" s="148">
        <f t="shared" si="50"/>
        <v>0</v>
      </c>
      <c r="W78" s="148">
        <f t="shared" si="7"/>
        <v>0</v>
      </c>
      <c r="X78" s="75"/>
      <c r="Y78" s="83"/>
      <c r="Z78" s="84">
        <f t="shared" si="31"/>
        <v>0</v>
      </c>
      <c r="AA78" s="152">
        <f>IF(Parámetros!$D$18="N/A",0,W78-K78)</f>
        <v>0</v>
      </c>
      <c r="AB78" s="153">
        <f t="shared" si="32"/>
        <v>0</v>
      </c>
      <c r="AC78" s="153" t="e">
        <f t="shared" si="8"/>
        <v>#DIV/0!</v>
      </c>
      <c r="AD78" s="85"/>
      <c r="AE78" s="85"/>
      <c r="AF78" s="148">
        <f t="shared" si="51"/>
        <v>0</v>
      </c>
      <c r="AG78" s="75"/>
      <c r="AH78" s="83"/>
      <c r="AI78" s="152">
        <f>IF(Parámetros!$D$18="N/A",AF78-K78,AF78-W78)</f>
        <v>0</v>
      </c>
      <c r="AJ78" s="153">
        <f>IF(Parámetros!$D$18="N/A",IF(ISERROR(IF(AND(K78&gt;1,AF78=0),0%,IF(AND(K78=0,AF78&gt;1),100%,AI78/W78))),0,IF(AND(K78&gt;1,AF78=0),0%,IF(AND(K78=0,AF78&gt;1),100%,AI78/K78))),IF(ISERROR(IF(AND(W78&gt;1,AF78=0),0%,IF(AND(W78=0,AF78&gt;1),100%,AI78/W78))),0,IF(AND(W78&gt;1,AF78=0),0%,IF(AND(W78=0,AF78&gt;1),100%,AI78/W78))))</f>
        <v>0</v>
      </c>
      <c r="AK78" s="153" t="e">
        <f t="shared" si="9"/>
        <v>#DIV/0!</v>
      </c>
      <c r="AL78" s="78"/>
      <c r="AM78" s="78"/>
      <c r="AN78" s="148">
        <f t="shared" si="52"/>
        <v>0</v>
      </c>
      <c r="AO78" s="75"/>
      <c r="AP78" s="83"/>
      <c r="AQ78" s="152">
        <f t="shared" si="33"/>
        <v>0</v>
      </c>
      <c r="AR78" s="153">
        <f t="shared" si="34"/>
        <v>0</v>
      </c>
      <c r="AS78" s="153">
        <f t="shared" si="10"/>
        <v>0</v>
      </c>
    </row>
    <row r="79" spans="2:45" ht="15">
      <c r="B79" s="88"/>
      <c r="C79" s="88"/>
      <c r="D79" s="86" t="s">
        <v>222</v>
      </c>
      <c r="E79" s="87" t="s">
        <v>304</v>
      </c>
      <c r="F79" s="78"/>
      <c r="G79" s="78"/>
      <c r="H79" s="148">
        <f>SUM(H80:H85)</f>
        <v>0</v>
      </c>
      <c r="I79" s="78"/>
      <c r="J79" s="78"/>
      <c r="K79" s="148">
        <f>SUM(K80:K85)</f>
        <v>0</v>
      </c>
      <c r="L79" s="75"/>
      <c r="M79" s="83"/>
      <c r="N79" s="152">
        <f t="shared" si="29"/>
        <v>0</v>
      </c>
      <c r="O79" s="153">
        <f t="shared" si="30"/>
        <v>0</v>
      </c>
      <c r="P79" s="153">
        <f t="shared" si="6"/>
        <v>0</v>
      </c>
      <c r="Q79" s="78"/>
      <c r="R79" s="78"/>
      <c r="S79" s="148">
        <f>SUM(S80:S85)</f>
        <v>0</v>
      </c>
      <c r="T79" s="78"/>
      <c r="U79" s="78"/>
      <c r="V79" s="148">
        <f>SUM(V80:V85)</f>
        <v>0</v>
      </c>
      <c r="W79" s="148">
        <f t="shared" si="7"/>
        <v>0</v>
      </c>
      <c r="X79" s="75"/>
      <c r="Y79" s="83"/>
      <c r="Z79" s="84">
        <f t="shared" si="31"/>
        <v>0</v>
      </c>
      <c r="AA79" s="152">
        <f>IF(Parámetros!$D$18="N/A",0,W79-K79)</f>
        <v>0</v>
      </c>
      <c r="AB79" s="153">
        <f t="shared" si="32"/>
        <v>0</v>
      </c>
      <c r="AC79" s="153" t="e">
        <f t="shared" si="8"/>
        <v>#DIV/0!</v>
      </c>
      <c r="AD79" s="85"/>
      <c r="AE79" s="85"/>
      <c r="AF79" s="148">
        <f>SUM(AF80:AF85)</f>
        <v>0</v>
      </c>
      <c r="AG79" s="75"/>
      <c r="AH79" s="83"/>
      <c r="AI79" s="152">
        <f>IF(Parámetros!$D$18="N/A",AF79-K79,AF79-W79)</f>
        <v>0</v>
      </c>
      <c r="AJ79" s="153">
        <f>IF(Parámetros!$D$18="N/A",IF(ISERROR(IF(AND(K79&gt;1,AF79=0),0%,IF(AND(K79=0,AF79&gt;1),100%,AI79/W79))),0,IF(AND(K79&gt;1,AF79=0),0%,IF(AND(K79=0,AF79&gt;1),100%,AI79/K79))),IF(ISERROR(IF(AND(W79&gt;1,AF79=0),0%,IF(AND(W79=0,AF79&gt;1),100%,AI79/W79))),0,IF(AND(W79&gt;1,AF79=0),0%,IF(AND(W79=0,AF79&gt;1),100%,AI79/W79))))</f>
        <v>0</v>
      </c>
      <c r="AK79" s="153" t="e">
        <f t="shared" si="9"/>
        <v>#DIV/0!</v>
      </c>
      <c r="AL79" s="78"/>
      <c r="AM79" s="78"/>
      <c r="AN79" s="148">
        <f>SUM(AN80:AN85)</f>
        <v>0</v>
      </c>
      <c r="AO79" s="75"/>
      <c r="AP79" s="83"/>
      <c r="AQ79" s="152">
        <f t="shared" si="33"/>
        <v>0</v>
      </c>
      <c r="AR79" s="153">
        <f t="shared" si="34"/>
        <v>0</v>
      </c>
      <c r="AS79" s="153">
        <f t="shared" si="10"/>
        <v>0</v>
      </c>
    </row>
    <row r="80" spans="2:45" ht="15">
      <c r="B80" s="88"/>
      <c r="C80" s="88"/>
      <c r="D80" s="89" t="s">
        <v>223</v>
      </c>
      <c r="E80" s="90" t="s">
        <v>122</v>
      </c>
      <c r="F80" s="78"/>
      <c r="G80" s="78"/>
      <c r="H80" s="148">
        <f aca="true" t="shared" si="53" ref="H80:H93">+F80+G80</f>
        <v>0</v>
      </c>
      <c r="I80" s="78"/>
      <c r="J80" s="78"/>
      <c r="K80" s="148">
        <f aca="true" t="shared" si="54" ref="K80:K93">+I80+J80</f>
        <v>0</v>
      </c>
      <c r="L80" s="75"/>
      <c r="M80" s="83"/>
      <c r="N80" s="152">
        <f t="shared" si="29"/>
        <v>0</v>
      </c>
      <c r="O80" s="153">
        <f t="shared" si="30"/>
        <v>0</v>
      </c>
      <c r="P80" s="153">
        <f t="shared" si="6"/>
        <v>0</v>
      </c>
      <c r="Q80" s="78"/>
      <c r="R80" s="78"/>
      <c r="S80" s="148">
        <f aca="true" t="shared" si="55" ref="S80:S93">+Q80+R80</f>
        <v>0</v>
      </c>
      <c r="T80" s="78"/>
      <c r="U80" s="78"/>
      <c r="V80" s="148">
        <f aca="true" t="shared" si="56" ref="V80:V93">+T80+U80</f>
        <v>0</v>
      </c>
      <c r="W80" s="148">
        <f t="shared" si="7"/>
        <v>0</v>
      </c>
      <c r="X80" s="75"/>
      <c r="Y80" s="83"/>
      <c r="Z80" s="84">
        <f t="shared" si="31"/>
        <v>0</v>
      </c>
      <c r="AA80" s="152">
        <f>IF(Parámetros!$D$18="N/A",0,W80-K80)</f>
        <v>0</v>
      </c>
      <c r="AB80" s="153">
        <f t="shared" si="32"/>
        <v>0</v>
      </c>
      <c r="AC80" s="153" t="e">
        <f t="shared" si="8"/>
        <v>#DIV/0!</v>
      </c>
      <c r="AD80" s="85"/>
      <c r="AE80" s="85"/>
      <c r="AF80" s="148">
        <f aca="true" t="shared" si="57" ref="AF80:AF93">+AD80+AE80</f>
        <v>0</v>
      </c>
      <c r="AG80" s="75"/>
      <c r="AH80" s="83"/>
      <c r="AI80" s="152">
        <f>IF(Parámetros!$D$18="N/A",AF80-K80,AF80-W80)</f>
        <v>0</v>
      </c>
      <c r="AJ80" s="153">
        <f>IF(Parámetros!$D$18="N/A",IF(ISERROR(IF(AND(K80&gt;1,AF80=0),0%,IF(AND(K80=0,AF80&gt;1),100%,AI80/W80))),0,IF(AND(K80&gt;1,AF80=0),0%,IF(AND(K80=0,AF80&gt;1),100%,AI80/K80))),IF(ISERROR(IF(AND(W80&gt;1,AF80=0),0%,IF(AND(W80=0,AF80&gt;1),100%,AI80/W80))),0,IF(AND(W80&gt;1,AF80=0),0%,IF(AND(W80=0,AF80&gt;1),100%,AI80/W80))))</f>
        <v>0</v>
      </c>
      <c r="AK80" s="153" t="e">
        <f t="shared" si="9"/>
        <v>#DIV/0!</v>
      </c>
      <c r="AL80" s="78"/>
      <c r="AM80" s="78"/>
      <c r="AN80" s="148">
        <f aca="true" t="shared" si="58" ref="AN80:AN93">+AL80+AM80</f>
        <v>0</v>
      </c>
      <c r="AO80" s="75"/>
      <c r="AP80" s="83"/>
      <c r="AQ80" s="152">
        <f t="shared" si="33"/>
        <v>0</v>
      </c>
      <c r="AR80" s="153">
        <f t="shared" si="34"/>
        <v>0</v>
      </c>
      <c r="AS80" s="153">
        <f t="shared" si="10"/>
        <v>0</v>
      </c>
    </row>
    <row r="81" spans="2:45" ht="15">
      <c r="B81" s="88"/>
      <c r="C81" s="88"/>
      <c r="D81" s="89" t="s">
        <v>224</v>
      </c>
      <c r="E81" s="90" t="s">
        <v>123</v>
      </c>
      <c r="F81" s="78"/>
      <c r="G81" s="78"/>
      <c r="H81" s="148">
        <f t="shared" si="53"/>
        <v>0</v>
      </c>
      <c r="I81" s="78"/>
      <c r="J81" s="78"/>
      <c r="K81" s="148">
        <f t="shared" si="54"/>
        <v>0</v>
      </c>
      <c r="L81" s="75"/>
      <c r="M81" s="83"/>
      <c r="N81" s="152">
        <f t="shared" si="29"/>
        <v>0</v>
      </c>
      <c r="O81" s="153">
        <f t="shared" si="30"/>
        <v>0</v>
      </c>
      <c r="P81" s="153">
        <f t="shared" si="6"/>
        <v>0</v>
      </c>
      <c r="Q81" s="78"/>
      <c r="R81" s="78"/>
      <c r="S81" s="148">
        <f t="shared" si="55"/>
        <v>0</v>
      </c>
      <c r="T81" s="78"/>
      <c r="U81" s="78"/>
      <c r="V81" s="148">
        <f t="shared" si="56"/>
        <v>0</v>
      </c>
      <c r="W81" s="148">
        <f t="shared" si="7"/>
        <v>0</v>
      </c>
      <c r="X81" s="75"/>
      <c r="Y81" s="83"/>
      <c r="Z81" s="84">
        <f t="shared" si="31"/>
        <v>0</v>
      </c>
      <c r="AA81" s="152">
        <f>IF(Parámetros!$D$18="N/A",0,W81-K81)</f>
        <v>0</v>
      </c>
      <c r="AB81" s="153">
        <f t="shared" si="32"/>
        <v>0</v>
      </c>
      <c r="AC81" s="153" t="e">
        <f t="shared" si="8"/>
        <v>#DIV/0!</v>
      </c>
      <c r="AD81" s="85"/>
      <c r="AE81" s="85"/>
      <c r="AF81" s="148">
        <f t="shared" si="57"/>
        <v>0</v>
      </c>
      <c r="AG81" s="75"/>
      <c r="AH81" s="83"/>
      <c r="AI81" s="152">
        <f>IF(Parámetros!$D$18="N/A",AF81-K81,AF81-W81)</f>
        <v>0</v>
      </c>
      <c r="AJ81" s="153">
        <f>IF(Parámetros!$D$18="N/A",IF(ISERROR(IF(AND(K81&gt;1,AF81=0),0%,IF(AND(K81=0,AF81&gt;1),100%,AI81/W81))),0,IF(AND(K81&gt;1,AF81=0),0%,IF(AND(K81=0,AF81&gt;1),100%,AI81/K81))),IF(ISERROR(IF(AND(W81&gt;1,AF81=0),0%,IF(AND(W81=0,AF81&gt;1),100%,AI81/W81))),0,IF(AND(W81&gt;1,AF81=0),0%,IF(AND(W81=0,AF81&gt;1),100%,AI81/W81))))</f>
        <v>0</v>
      </c>
      <c r="AK81" s="153" t="e">
        <f t="shared" si="9"/>
        <v>#DIV/0!</v>
      </c>
      <c r="AL81" s="78"/>
      <c r="AM81" s="78"/>
      <c r="AN81" s="148">
        <f t="shared" si="58"/>
        <v>0</v>
      </c>
      <c r="AO81" s="75"/>
      <c r="AP81" s="83"/>
      <c r="AQ81" s="152">
        <f t="shared" si="33"/>
        <v>0</v>
      </c>
      <c r="AR81" s="153">
        <f t="shared" si="34"/>
        <v>0</v>
      </c>
      <c r="AS81" s="153">
        <f t="shared" si="10"/>
        <v>0</v>
      </c>
    </row>
    <row r="82" spans="2:45" ht="15">
      <c r="B82" s="88"/>
      <c r="C82" s="88"/>
      <c r="D82" s="89" t="s">
        <v>225</v>
      </c>
      <c r="E82" s="90" t="s">
        <v>124</v>
      </c>
      <c r="F82" s="78"/>
      <c r="G82" s="78"/>
      <c r="H82" s="148">
        <f t="shared" si="53"/>
        <v>0</v>
      </c>
      <c r="I82" s="78"/>
      <c r="J82" s="78"/>
      <c r="K82" s="148">
        <f t="shared" si="54"/>
        <v>0</v>
      </c>
      <c r="L82" s="75"/>
      <c r="M82" s="83"/>
      <c r="N82" s="152">
        <f t="shared" si="29"/>
        <v>0</v>
      </c>
      <c r="O82" s="153">
        <f t="shared" si="30"/>
        <v>0</v>
      </c>
      <c r="P82" s="153">
        <f t="shared" si="6"/>
        <v>0</v>
      </c>
      <c r="Q82" s="78"/>
      <c r="R82" s="78"/>
      <c r="S82" s="148">
        <f t="shared" si="55"/>
        <v>0</v>
      </c>
      <c r="T82" s="78"/>
      <c r="U82" s="78"/>
      <c r="V82" s="148">
        <f t="shared" si="56"/>
        <v>0</v>
      </c>
      <c r="W82" s="148">
        <f t="shared" si="7"/>
        <v>0</v>
      </c>
      <c r="X82" s="75"/>
      <c r="Y82" s="83"/>
      <c r="Z82" s="84">
        <f t="shared" si="31"/>
        <v>0</v>
      </c>
      <c r="AA82" s="152">
        <f>IF(Parámetros!$D$18="N/A",0,W82-K82)</f>
        <v>0</v>
      </c>
      <c r="AB82" s="153">
        <f t="shared" si="32"/>
        <v>0</v>
      </c>
      <c r="AC82" s="153" t="e">
        <f t="shared" si="8"/>
        <v>#DIV/0!</v>
      </c>
      <c r="AD82" s="85"/>
      <c r="AE82" s="85"/>
      <c r="AF82" s="148">
        <f t="shared" si="57"/>
        <v>0</v>
      </c>
      <c r="AG82" s="75"/>
      <c r="AH82" s="83"/>
      <c r="AI82" s="152">
        <f>IF(Parámetros!$D$18="N/A",AF82-K82,AF82-W82)</f>
        <v>0</v>
      </c>
      <c r="AJ82" s="153">
        <f>IF(Parámetros!$D$18="N/A",IF(ISERROR(IF(AND(K82&gt;1,AF82=0),0%,IF(AND(K82=0,AF82&gt;1),100%,AI82/W82))),0,IF(AND(K82&gt;1,AF82=0),0%,IF(AND(K82=0,AF82&gt;1),100%,AI82/K82))),IF(ISERROR(IF(AND(W82&gt;1,AF82=0),0%,IF(AND(W82=0,AF82&gt;1),100%,AI82/W82))),0,IF(AND(W82&gt;1,AF82=0),0%,IF(AND(W82=0,AF82&gt;1),100%,AI82/W82))))</f>
        <v>0</v>
      </c>
      <c r="AK82" s="153" t="e">
        <f t="shared" si="9"/>
        <v>#DIV/0!</v>
      </c>
      <c r="AL82" s="78"/>
      <c r="AM82" s="78"/>
      <c r="AN82" s="148">
        <f t="shared" si="58"/>
        <v>0</v>
      </c>
      <c r="AO82" s="75"/>
      <c r="AP82" s="83"/>
      <c r="AQ82" s="152">
        <f t="shared" si="33"/>
        <v>0</v>
      </c>
      <c r="AR82" s="153">
        <f t="shared" si="34"/>
        <v>0</v>
      </c>
      <c r="AS82" s="153">
        <f t="shared" si="10"/>
        <v>0</v>
      </c>
    </row>
    <row r="83" spans="2:45" ht="15">
      <c r="B83" s="88"/>
      <c r="C83" s="88"/>
      <c r="D83" s="89" t="s">
        <v>226</v>
      </c>
      <c r="E83" s="90" t="s">
        <v>125</v>
      </c>
      <c r="F83" s="78"/>
      <c r="G83" s="78"/>
      <c r="H83" s="148">
        <f t="shared" si="53"/>
        <v>0</v>
      </c>
      <c r="I83" s="78"/>
      <c r="J83" s="78"/>
      <c r="K83" s="148">
        <f t="shared" si="54"/>
        <v>0</v>
      </c>
      <c r="L83" s="75"/>
      <c r="M83" s="83"/>
      <c r="N83" s="152">
        <f t="shared" si="29"/>
        <v>0</v>
      </c>
      <c r="O83" s="153">
        <f t="shared" si="30"/>
        <v>0</v>
      </c>
      <c r="P83" s="153">
        <f t="shared" si="6"/>
        <v>0</v>
      </c>
      <c r="Q83" s="78"/>
      <c r="R83" s="78"/>
      <c r="S83" s="148">
        <f t="shared" si="55"/>
        <v>0</v>
      </c>
      <c r="T83" s="78"/>
      <c r="U83" s="78"/>
      <c r="V83" s="148">
        <f t="shared" si="56"/>
        <v>0</v>
      </c>
      <c r="W83" s="148">
        <f t="shared" si="7"/>
        <v>0</v>
      </c>
      <c r="X83" s="75"/>
      <c r="Y83" s="83"/>
      <c r="Z83" s="84">
        <f t="shared" si="31"/>
        <v>0</v>
      </c>
      <c r="AA83" s="152">
        <f>IF(Parámetros!$D$18="N/A",0,W83-K83)</f>
        <v>0</v>
      </c>
      <c r="AB83" s="153">
        <f t="shared" si="32"/>
        <v>0</v>
      </c>
      <c r="AC83" s="153" t="e">
        <f t="shared" si="8"/>
        <v>#DIV/0!</v>
      </c>
      <c r="AD83" s="85"/>
      <c r="AE83" s="85"/>
      <c r="AF83" s="148">
        <f t="shared" si="57"/>
        <v>0</v>
      </c>
      <c r="AG83" s="75"/>
      <c r="AH83" s="83"/>
      <c r="AI83" s="152">
        <f>IF(Parámetros!$D$18="N/A",AF83-K83,AF83-W83)</f>
        <v>0</v>
      </c>
      <c r="AJ83" s="153">
        <f>IF(Parámetros!$D$18="N/A",IF(ISERROR(IF(AND(K83&gt;1,AF83=0),0%,IF(AND(K83=0,AF83&gt;1),100%,AI83/W83))),0,IF(AND(K83&gt;1,AF83=0),0%,IF(AND(K83=0,AF83&gt;1),100%,AI83/K83))),IF(ISERROR(IF(AND(W83&gt;1,AF83=0),0%,IF(AND(W83=0,AF83&gt;1),100%,AI83/W83))),0,IF(AND(W83&gt;1,AF83=0),0%,IF(AND(W83=0,AF83&gt;1),100%,AI83/W83))))</f>
        <v>0</v>
      </c>
      <c r="AK83" s="153" t="e">
        <f t="shared" si="9"/>
        <v>#DIV/0!</v>
      </c>
      <c r="AL83" s="78"/>
      <c r="AM83" s="78"/>
      <c r="AN83" s="148">
        <f t="shared" si="58"/>
        <v>0</v>
      </c>
      <c r="AO83" s="75"/>
      <c r="AP83" s="83"/>
      <c r="AQ83" s="152">
        <f t="shared" si="33"/>
        <v>0</v>
      </c>
      <c r="AR83" s="153">
        <f t="shared" si="34"/>
        <v>0</v>
      </c>
      <c r="AS83" s="153">
        <f t="shared" si="10"/>
        <v>0</v>
      </c>
    </row>
    <row r="84" spans="2:45" ht="15">
      <c r="B84" s="88"/>
      <c r="C84" s="88"/>
      <c r="D84" s="89" t="s">
        <v>227</v>
      </c>
      <c r="E84" s="90" t="s">
        <v>126</v>
      </c>
      <c r="F84" s="78"/>
      <c r="G84" s="78"/>
      <c r="H84" s="148">
        <f t="shared" si="53"/>
        <v>0</v>
      </c>
      <c r="I84" s="78"/>
      <c r="J84" s="78"/>
      <c r="K84" s="148">
        <f t="shared" si="54"/>
        <v>0</v>
      </c>
      <c r="L84" s="75"/>
      <c r="M84" s="83"/>
      <c r="N84" s="152">
        <f t="shared" si="29"/>
        <v>0</v>
      </c>
      <c r="O84" s="153">
        <f t="shared" si="30"/>
        <v>0</v>
      </c>
      <c r="P84" s="153">
        <f t="shared" si="6"/>
        <v>0</v>
      </c>
      <c r="Q84" s="78"/>
      <c r="R84" s="78"/>
      <c r="S84" s="148">
        <f t="shared" si="55"/>
        <v>0</v>
      </c>
      <c r="T84" s="78"/>
      <c r="U84" s="78"/>
      <c r="V84" s="148">
        <f t="shared" si="56"/>
        <v>0</v>
      </c>
      <c r="W84" s="148">
        <f t="shared" si="7"/>
        <v>0</v>
      </c>
      <c r="X84" s="75"/>
      <c r="Y84" s="83"/>
      <c r="Z84" s="84">
        <f t="shared" si="31"/>
        <v>0</v>
      </c>
      <c r="AA84" s="152">
        <f>IF(Parámetros!$D$18="N/A",0,W84-K84)</f>
        <v>0</v>
      </c>
      <c r="AB84" s="153">
        <f t="shared" si="32"/>
        <v>0</v>
      </c>
      <c r="AC84" s="153" t="e">
        <f t="shared" si="8"/>
        <v>#DIV/0!</v>
      </c>
      <c r="AD84" s="85"/>
      <c r="AE84" s="85"/>
      <c r="AF84" s="148">
        <f t="shared" si="57"/>
        <v>0</v>
      </c>
      <c r="AG84" s="75"/>
      <c r="AH84" s="83"/>
      <c r="AI84" s="152">
        <f>IF(Parámetros!$D$18="N/A",AF84-K84,AF84-W84)</f>
        <v>0</v>
      </c>
      <c r="AJ84" s="153">
        <f>IF(Parámetros!$D$18="N/A",IF(ISERROR(IF(AND(K84&gt;1,AF84=0),0%,IF(AND(K84=0,AF84&gt;1),100%,AI84/W84))),0,IF(AND(K84&gt;1,AF84=0),0%,IF(AND(K84=0,AF84&gt;1),100%,AI84/K84))),IF(ISERROR(IF(AND(W84&gt;1,AF84=0),0%,IF(AND(W84=0,AF84&gt;1),100%,AI84/W84))),0,IF(AND(W84&gt;1,AF84=0),0%,IF(AND(W84=0,AF84&gt;1),100%,AI84/W84))))</f>
        <v>0</v>
      </c>
      <c r="AK84" s="153" t="e">
        <f t="shared" si="9"/>
        <v>#DIV/0!</v>
      </c>
      <c r="AL84" s="78"/>
      <c r="AM84" s="78"/>
      <c r="AN84" s="148">
        <f t="shared" si="58"/>
        <v>0</v>
      </c>
      <c r="AO84" s="75"/>
      <c r="AP84" s="83"/>
      <c r="AQ84" s="152">
        <f t="shared" si="33"/>
        <v>0</v>
      </c>
      <c r="AR84" s="153">
        <f t="shared" si="34"/>
        <v>0</v>
      </c>
      <c r="AS84" s="153">
        <f t="shared" si="10"/>
        <v>0</v>
      </c>
    </row>
    <row r="85" spans="2:45" ht="15">
      <c r="B85" s="88"/>
      <c r="C85" s="88"/>
      <c r="D85" s="89" t="s">
        <v>228</v>
      </c>
      <c r="E85" s="90" t="s">
        <v>112</v>
      </c>
      <c r="F85" s="78"/>
      <c r="G85" s="78"/>
      <c r="H85" s="148">
        <f t="shared" si="53"/>
        <v>0</v>
      </c>
      <c r="I85" s="78"/>
      <c r="J85" s="78"/>
      <c r="K85" s="148">
        <f t="shared" si="54"/>
        <v>0</v>
      </c>
      <c r="L85" s="75"/>
      <c r="M85" s="83"/>
      <c r="N85" s="152">
        <f t="shared" si="29"/>
        <v>0</v>
      </c>
      <c r="O85" s="153">
        <f t="shared" si="30"/>
        <v>0</v>
      </c>
      <c r="P85" s="153">
        <f t="shared" si="6"/>
        <v>0</v>
      </c>
      <c r="Q85" s="78"/>
      <c r="R85" s="78"/>
      <c r="S85" s="148">
        <f t="shared" si="55"/>
        <v>0</v>
      </c>
      <c r="T85" s="78"/>
      <c r="U85" s="78"/>
      <c r="V85" s="148">
        <f t="shared" si="56"/>
        <v>0</v>
      </c>
      <c r="W85" s="148">
        <f t="shared" si="7"/>
        <v>0</v>
      </c>
      <c r="X85" s="75"/>
      <c r="Y85" s="83"/>
      <c r="Z85" s="84">
        <f t="shared" si="31"/>
        <v>0</v>
      </c>
      <c r="AA85" s="152">
        <f>IF(Parámetros!$D$18="N/A",0,W85-K85)</f>
        <v>0</v>
      </c>
      <c r="AB85" s="153">
        <f t="shared" si="32"/>
        <v>0</v>
      </c>
      <c r="AC85" s="153" t="e">
        <f t="shared" si="8"/>
        <v>#DIV/0!</v>
      </c>
      <c r="AD85" s="85"/>
      <c r="AE85" s="85"/>
      <c r="AF85" s="148">
        <f t="shared" si="57"/>
        <v>0</v>
      </c>
      <c r="AG85" s="75"/>
      <c r="AH85" s="83"/>
      <c r="AI85" s="152">
        <f>IF(Parámetros!$D$18="N/A",AF85-K85,AF85-W85)</f>
        <v>0</v>
      </c>
      <c r="AJ85" s="153">
        <f>IF(Parámetros!$D$18="N/A",IF(ISERROR(IF(AND(K85&gt;1,AF85=0),0%,IF(AND(K85=0,AF85&gt;1),100%,AI85/W85))),0,IF(AND(K85&gt;1,AF85=0),0%,IF(AND(K85=0,AF85&gt;1),100%,AI85/K85))),IF(ISERROR(IF(AND(W85&gt;1,AF85=0),0%,IF(AND(W85=0,AF85&gt;1),100%,AI85/W85))),0,IF(AND(W85&gt;1,AF85=0),0%,IF(AND(W85=0,AF85&gt;1),100%,AI85/W85))))</f>
        <v>0</v>
      </c>
      <c r="AK85" s="153" t="e">
        <f t="shared" si="9"/>
        <v>#DIV/0!</v>
      </c>
      <c r="AL85" s="78"/>
      <c r="AM85" s="78"/>
      <c r="AN85" s="148">
        <f t="shared" si="58"/>
        <v>0</v>
      </c>
      <c r="AO85" s="75"/>
      <c r="AP85" s="83"/>
      <c r="AQ85" s="152">
        <f t="shared" si="33"/>
        <v>0</v>
      </c>
      <c r="AR85" s="153">
        <f t="shared" si="34"/>
        <v>0</v>
      </c>
      <c r="AS85" s="153">
        <f t="shared" si="10"/>
        <v>0</v>
      </c>
    </row>
    <row r="86" spans="2:45" ht="15">
      <c r="B86" s="88"/>
      <c r="C86" s="88"/>
      <c r="D86" s="86" t="s">
        <v>229</v>
      </c>
      <c r="E86" s="87" t="s">
        <v>130</v>
      </c>
      <c r="F86" s="78"/>
      <c r="G86" s="78"/>
      <c r="H86" s="148">
        <f>SUM(H87:H93)</f>
        <v>0</v>
      </c>
      <c r="I86" s="78"/>
      <c r="J86" s="78"/>
      <c r="K86" s="148">
        <f>SUM(K87:K93)</f>
        <v>0</v>
      </c>
      <c r="L86" s="75"/>
      <c r="M86" s="83"/>
      <c r="N86" s="152">
        <f t="shared" si="29"/>
        <v>0</v>
      </c>
      <c r="O86" s="153">
        <f t="shared" si="30"/>
        <v>0</v>
      </c>
      <c r="P86" s="153">
        <f t="shared" si="6"/>
        <v>0</v>
      </c>
      <c r="Q86" s="78"/>
      <c r="R86" s="78"/>
      <c r="S86" s="148">
        <f>SUM(S87:S93)</f>
        <v>0</v>
      </c>
      <c r="T86" s="78"/>
      <c r="U86" s="78"/>
      <c r="V86" s="148">
        <f>SUM(V87:V93)</f>
        <v>0</v>
      </c>
      <c r="W86" s="148">
        <f t="shared" si="7"/>
        <v>0</v>
      </c>
      <c r="X86" s="75"/>
      <c r="Y86" s="83"/>
      <c r="Z86" s="84">
        <f t="shared" si="31"/>
        <v>0</v>
      </c>
      <c r="AA86" s="152">
        <f>IF(Parámetros!$D$18="N/A",0,W86-K86)</f>
        <v>0</v>
      </c>
      <c r="AB86" s="153">
        <f t="shared" si="32"/>
        <v>0</v>
      </c>
      <c r="AC86" s="153" t="e">
        <f t="shared" si="8"/>
        <v>#DIV/0!</v>
      </c>
      <c r="AD86" s="85"/>
      <c r="AE86" s="85"/>
      <c r="AF86" s="148">
        <f>SUM(AF87:AF93)</f>
        <v>0</v>
      </c>
      <c r="AG86" s="75"/>
      <c r="AH86" s="83"/>
      <c r="AI86" s="152">
        <f>IF(Parámetros!$D$18="N/A",AF86-K86,AF86-W86)</f>
        <v>0</v>
      </c>
      <c r="AJ86" s="153">
        <f>IF(Parámetros!$D$18="N/A",IF(ISERROR(IF(AND(K86&gt;1,AF86=0),0%,IF(AND(K86=0,AF86&gt;1),100%,AI86/W86))),0,IF(AND(K86&gt;1,AF86=0),0%,IF(AND(K86=0,AF86&gt;1),100%,AI86/K86))),IF(ISERROR(IF(AND(W86&gt;1,AF86=0),0%,IF(AND(W86=0,AF86&gt;1),100%,AI86/W86))),0,IF(AND(W86&gt;1,AF86=0),0%,IF(AND(W86=0,AF86&gt;1),100%,AI86/W86))))</f>
        <v>0</v>
      </c>
      <c r="AK86" s="153" t="e">
        <f t="shared" si="9"/>
        <v>#DIV/0!</v>
      </c>
      <c r="AL86" s="78"/>
      <c r="AM86" s="78"/>
      <c r="AN86" s="148">
        <f>SUM(AN87:AN93)</f>
        <v>0</v>
      </c>
      <c r="AO86" s="75"/>
      <c r="AP86" s="83"/>
      <c r="AQ86" s="152">
        <f t="shared" si="33"/>
        <v>0</v>
      </c>
      <c r="AR86" s="153">
        <f t="shared" si="34"/>
        <v>0</v>
      </c>
      <c r="AS86" s="153">
        <f t="shared" si="10"/>
        <v>0</v>
      </c>
    </row>
    <row r="87" spans="2:45" ht="15">
      <c r="B87" s="88"/>
      <c r="C87" s="88"/>
      <c r="D87" s="89" t="s">
        <v>230</v>
      </c>
      <c r="E87" s="90" t="s">
        <v>122</v>
      </c>
      <c r="F87" s="78"/>
      <c r="G87" s="78"/>
      <c r="H87" s="148">
        <f t="shared" si="53"/>
        <v>0</v>
      </c>
      <c r="I87" s="78"/>
      <c r="J87" s="78"/>
      <c r="K87" s="148">
        <f t="shared" si="54"/>
        <v>0</v>
      </c>
      <c r="L87" s="75"/>
      <c r="M87" s="83"/>
      <c r="N87" s="152">
        <f t="shared" si="29"/>
        <v>0</v>
      </c>
      <c r="O87" s="153">
        <f t="shared" si="30"/>
        <v>0</v>
      </c>
      <c r="P87" s="153">
        <f t="shared" si="6"/>
        <v>0</v>
      </c>
      <c r="Q87" s="78"/>
      <c r="R87" s="78"/>
      <c r="S87" s="148">
        <f t="shared" si="55"/>
        <v>0</v>
      </c>
      <c r="T87" s="78"/>
      <c r="U87" s="78"/>
      <c r="V87" s="148">
        <f t="shared" si="56"/>
        <v>0</v>
      </c>
      <c r="W87" s="148">
        <f t="shared" si="7"/>
        <v>0</v>
      </c>
      <c r="X87" s="75"/>
      <c r="Y87" s="83"/>
      <c r="Z87" s="84">
        <f t="shared" si="31"/>
        <v>0</v>
      </c>
      <c r="AA87" s="152">
        <f>IF(Parámetros!$D$18="N/A",0,W87-K87)</f>
        <v>0</v>
      </c>
      <c r="AB87" s="153">
        <f t="shared" si="32"/>
        <v>0</v>
      </c>
      <c r="AC87" s="153" t="e">
        <f t="shared" si="8"/>
        <v>#DIV/0!</v>
      </c>
      <c r="AD87" s="85"/>
      <c r="AE87" s="85"/>
      <c r="AF87" s="148">
        <f t="shared" si="57"/>
        <v>0</v>
      </c>
      <c r="AG87" s="75"/>
      <c r="AH87" s="83"/>
      <c r="AI87" s="152">
        <f>IF(Parámetros!$D$18="N/A",AF87-K87,AF87-W87)</f>
        <v>0</v>
      </c>
      <c r="AJ87" s="153">
        <f>IF(Parámetros!$D$18="N/A",IF(ISERROR(IF(AND(K87&gt;1,AF87=0),0%,IF(AND(K87=0,AF87&gt;1),100%,AI87/W87))),0,IF(AND(K87&gt;1,AF87=0),0%,IF(AND(K87=0,AF87&gt;1),100%,AI87/K87))),IF(ISERROR(IF(AND(W87&gt;1,AF87=0),0%,IF(AND(W87=0,AF87&gt;1),100%,AI87/W87))),0,IF(AND(W87&gt;1,AF87=0),0%,IF(AND(W87=0,AF87&gt;1),100%,AI87/W87))))</f>
        <v>0</v>
      </c>
      <c r="AK87" s="153" t="e">
        <f t="shared" si="9"/>
        <v>#DIV/0!</v>
      </c>
      <c r="AL87" s="78"/>
      <c r="AM87" s="78"/>
      <c r="AN87" s="148">
        <f t="shared" si="58"/>
        <v>0</v>
      </c>
      <c r="AO87" s="75"/>
      <c r="AP87" s="83"/>
      <c r="AQ87" s="152">
        <f t="shared" si="33"/>
        <v>0</v>
      </c>
      <c r="AR87" s="153">
        <f t="shared" si="34"/>
        <v>0</v>
      </c>
      <c r="AS87" s="153">
        <f t="shared" si="10"/>
        <v>0</v>
      </c>
    </row>
    <row r="88" spans="2:45" ht="15">
      <c r="B88" s="88"/>
      <c r="C88" s="88"/>
      <c r="D88" s="89" t="s">
        <v>231</v>
      </c>
      <c r="E88" s="90" t="s">
        <v>123</v>
      </c>
      <c r="F88" s="78"/>
      <c r="G88" s="78"/>
      <c r="H88" s="148">
        <f t="shared" si="53"/>
        <v>0</v>
      </c>
      <c r="I88" s="78"/>
      <c r="J88" s="78"/>
      <c r="K88" s="148">
        <f t="shared" si="54"/>
        <v>0</v>
      </c>
      <c r="L88" s="75"/>
      <c r="M88" s="83"/>
      <c r="N88" s="152">
        <f aca="true" t="shared" si="59" ref="N88:N119">+K88-H88</f>
        <v>0</v>
      </c>
      <c r="O88" s="153">
        <f aca="true" t="shared" si="60" ref="O88:O119">IF(ISERROR(IF(AND(H88&gt;1,K88=0),0%,IF(AND(H88=0,K88&gt;1),100%,N88/H88))),0,IF(AND(H88&gt;1,K88=0),0%,IF(AND(H88=0,K88&gt;1),100%,N88/H88)))</f>
        <v>0</v>
      </c>
      <c r="P88" s="153">
        <f t="shared" si="6"/>
        <v>0</v>
      </c>
      <c r="Q88" s="78"/>
      <c r="R88" s="78"/>
      <c r="S88" s="148">
        <f t="shared" si="55"/>
        <v>0</v>
      </c>
      <c r="T88" s="78"/>
      <c r="U88" s="78"/>
      <c r="V88" s="148">
        <f t="shared" si="56"/>
        <v>0</v>
      </c>
      <c r="W88" s="148">
        <f aca="true" t="shared" si="61" ref="W88:W151">+S88+V88</f>
        <v>0</v>
      </c>
      <c r="X88" s="75"/>
      <c r="Y88" s="83"/>
      <c r="Z88" s="84">
        <f aca="true" t="shared" si="62" ref="Z88:Z119">+IF($W$378&lt;1,W88/-$W$378,W88/$W$378)</f>
        <v>0</v>
      </c>
      <c r="AA88" s="152">
        <f>IF(Parámetros!$D$18="N/A",0,W88-K88)</f>
        <v>0</v>
      </c>
      <c r="AB88" s="153">
        <f aca="true" t="shared" si="63" ref="AB88:AB119">IF(ISERROR(IF(AND(K88&gt;1,W88=0),0%,IF(AND(K88=0,W88&gt;1),100%,AA88/K88))),0,IF(AND(K88&gt;1,W88=0),0%,IF(AND(K88=0,W88&gt;1),100%,AA88/K88)))</f>
        <v>0</v>
      </c>
      <c r="AC88" s="153" t="e">
        <f t="shared" si="8"/>
        <v>#DIV/0!</v>
      </c>
      <c r="AD88" s="85"/>
      <c r="AE88" s="85"/>
      <c r="AF88" s="148">
        <f t="shared" si="57"/>
        <v>0</v>
      </c>
      <c r="AG88" s="75"/>
      <c r="AH88" s="83"/>
      <c r="AI88" s="152">
        <f>IF(Parámetros!$D$18="N/A",AF88-K88,AF88-W88)</f>
        <v>0</v>
      </c>
      <c r="AJ88" s="153">
        <f>IF(Parámetros!$D$18="N/A",IF(ISERROR(IF(AND(K88&gt;1,AF88=0),0%,IF(AND(K88=0,AF88&gt;1),100%,AI88/W88))),0,IF(AND(K88&gt;1,AF88=0),0%,IF(AND(K88=0,AF88&gt;1),100%,AI88/K88))),IF(ISERROR(IF(AND(W88&gt;1,AF88=0),0%,IF(AND(W88=0,AF88&gt;1),100%,AI88/W88))),0,IF(AND(W88&gt;1,AF88=0),0%,IF(AND(W88=0,AF88&gt;1),100%,AI88/W88))))</f>
        <v>0</v>
      </c>
      <c r="AK88" s="153" t="e">
        <f t="shared" si="9"/>
        <v>#DIV/0!</v>
      </c>
      <c r="AL88" s="78"/>
      <c r="AM88" s="78"/>
      <c r="AN88" s="148">
        <f t="shared" si="58"/>
        <v>0</v>
      </c>
      <c r="AO88" s="75"/>
      <c r="AP88" s="83"/>
      <c r="AQ88" s="152">
        <f aca="true" t="shared" si="64" ref="AQ88:AQ119">+AN88-AF88</f>
        <v>0</v>
      </c>
      <c r="AR88" s="153">
        <f aca="true" t="shared" si="65" ref="AR88:AR119">IF(ISERROR(IF(AND(AF88&gt;1,AN88=0),0%,IF(AND(AF88=0,AN88&gt;1),100%,AQ88/AF88))),0,IF(AND(AF88&gt;1,AN88=0),0%,IF(AND(AF88=0,AN88&gt;1),100%,AQ88/AF88)))</f>
        <v>0</v>
      </c>
      <c r="AS88" s="153">
        <f t="shared" si="10"/>
        <v>0</v>
      </c>
    </row>
    <row r="89" spans="2:45" ht="15">
      <c r="B89" s="88"/>
      <c r="C89" s="88"/>
      <c r="D89" s="89" t="s">
        <v>232</v>
      </c>
      <c r="E89" s="90" t="s">
        <v>124</v>
      </c>
      <c r="F89" s="78"/>
      <c r="G89" s="78"/>
      <c r="H89" s="148">
        <f t="shared" si="53"/>
        <v>0</v>
      </c>
      <c r="I89" s="78"/>
      <c r="J89" s="78"/>
      <c r="K89" s="148">
        <f t="shared" si="54"/>
        <v>0</v>
      </c>
      <c r="L89" s="75"/>
      <c r="M89" s="83"/>
      <c r="N89" s="152">
        <f t="shared" si="59"/>
        <v>0</v>
      </c>
      <c r="O89" s="153">
        <f t="shared" si="60"/>
        <v>0</v>
      </c>
      <c r="P89" s="153">
        <f aca="true" t="shared" si="66" ref="P89:P152">+IF($N$198&lt;1,N89/-$N$198,N89/$N$198)</f>
        <v>0</v>
      </c>
      <c r="Q89" s="78"/>
      <c r="R89" s="78"/>
      <c r="S89" s="148">
        <f t="shared" si="55"/>
        <v>0</v>
      </c>
      <c r="T89" s="78"/>
      <c r="U89" s="78"/>
      <c r="V89" s="148">
        <f t="shared" si="56"/>
        <v>0</v>
      </c>
      <c r="W89" s="148">
        <f t="shared" si="61"/>
        <v>0</v>
      </c>
      <c r="X89" s="75"/>
      <c r="Y89" s="83"/>
      <c r="Z89" s="84">
        <f t="shared" si="62"/>
        <v>0</v>
      </c>
      <c r="AA89" s="152">
        <f>IF(Parámetros!$D$18="N/A",0,W89-K89)</f>
        <v>0</v>
      </c>
      <c r="AB89" s="153">
        <f t="shared" si="63"/>
        <v>0</v>
      </c>
      <c r="AC89" s="153" t="e">
        <f aca="true" t="shared" si="67" ref="AC89:AC152">+IF($AA$198&lt;1,AA89/-$AA$198,AA89/$AA$198)</f>
        <v>#DIV/0!</v>
      </c>
      <c r="AD89" s="85"/>
      <c r="AE89" s="85"/>
      <c r="AF89" s="148">
        <f t="shared" si="57"/>
        <v>0</v>
      </c>
      <c r="AG89" s="75"/>
      <c r="AH89" s="83"/>
      <c r="AI89" s="152">
        <f>IF(Parámetros!$D$18="N/A",AF89-K89,AF89-W89)</f>
        <v>0</v>
      </c>
      <c r="AJ89" s="153">
        <f>IF(Parámetros!$D$18="N/A",IF(ISERROR(IF(AND(K89&gt;1,AF89=0),0%,IF(AND(K89=0,AF89&gt;1),100%,AI89/W89))),0,IF(AND(K89&gt;1,AF89=0),0%,IF(AND(K89=0,AF89&gt;1),100%,AI89/K89))),IF(ISERROR(IF(AND(W89&gt;1,AF89=0),0%,IF(AND(W89=0,AF89&gt;1),100%,AI89/W89))),0,IF(AND(W89&gt;1,AF89=0),0%,IF(AND(W89=0,AF89&gt;1),100%,AI89/W89))))</f>
        <v>0</v>
      </c>
      <c r="AK89" s="153" t="e">
        <f aca="true" t="shared" si="68" ref="AK89:AK152">+IF($AI$198&lt;1,AI89/-$AI$198,AI89/$AI$198)</f>
        <v>#DIV/0!</v>
      </c>
      <c r="AL89" s="78"/>
      <c r="AM89" s="78"/>
      <c r="AN89" s="148">
        <f t="shared" si="58"/>
        <v>0</v>
      </c>
      <c r="AO89" s="75"/>
      <c r="AP89" s="83"/>
      <c r="AQ89" s="152">
        <f t="shared" si="64"/>
        <v>0</v>
      </c>
      <c r="AR89" s="153">
        <f t="shared" si="65"/>
        <v>0</v>
      </c>
      <c r="AS89" s="153">
        <f aca="true" t="shared" si="69" ref="AS89:AS152">+IF($AQ$198&lt;1,AQ89/-$AQ$198,AQ89/$AQ$198)</f>
        <v>0</v>
      </c>
    </row>
    <row r="90" spans="2:45" ht="15">
      <c r="B90" s="88"/>
      <c r="C90" s="88"/>
      <c r="D90" s="89" t="s">
        <v>233</v>
      </c>
      <c r="E90" s="90" t="s">
        <v>125</v>
      </c>
      <c r="F90" s="78"/>
      <c r="G90" s="78"/>
      <c r="H90" s="148">
        <f t="shared" si="53"/>
        <v>0</v>
      </c>
      <c r="I90" s="78"/>
      <c r="J90" s="78"/>
      <c r="K90" s="148">
        <f t="shared" si="54"/>
        <v>0</v>
      </c>
      <c r="L90" s="75"/>
      <c r="M90" s="83"/>
      <c r="N90" s="152">
        <f t="shared" si="59"/>
        <v>0</v>
      </c>
      <c r="O90" s="153">
        <f t="shared" si="60"/>
        <v>0</v>
      </c>
      <c r="P90" s="153">
        <f t="shared" si="66"/>
        <v>0</v>
      </c>
      <c r="Q90" s="78"/>
      <c r="R90" s="78"/>
      <c r="S90" s="148">
        <f t="shared" si="55"/>
        <v>0</v>
      </c>
      <c r="T90" s="78"/>
      <c r="U90" s="78"/>
      <c r="V90" s="148">
        <f t="shared" si="56"/>
        <v>0</v>
      </c>
      <c r="W90" s="148">
        <f t="shared" si="61"/>
        <v>0</v>
      </c>
      <c r="X90" s="75"/>
      <c r="Y90" s="83"/>
      <c r="Z90" s="84">
        <f t="shared" si="62"/>
        <v>0</v>
      </c>
      <c r="AA90" s="152">
        <f>IF(Parámetros!$D$18="N/A",0,W90-K90)</f>
        <v>0</v>
      </c>
      <c r="AB90" s="153">
        <f t="shared" si="63"/>
        <v>0</v>
      </c>
      <c r="AC90" s="153" t="e">
        <f t="shared" si="67"/>
        <v>#DIV/0!</v>
      </c>
      <c r="AD90" s="85"/>
      <c r="AE90" s="85"/>
      <c r="AF90" s="148">
        <f t="shared" si="57"/>
        <v>0</v>
      </c>
      <c r="AG90" s="75"/>
      <c r="AH90" s="83"/>
      <c r="AI90" s="152">
        <f>IF(Parámetros!$D$18="N/A",AF90-K90,AF90-W90)</f>
        <v>0</v>
      </c>
      <c r="AJ90" s="153">
        <f>IF(Parámetros!$D$18="N/A",IF(ISERROR(IF(AND(K90&gt;1,AF90=0),0%,IF(AND(K90=0,AF90&gt;1),100%,AI90/W90))),0,IF(AND(K90&gt;1,AF90=0),0%,IF(AND(K90=0,AF90&gt;1),100%,AI90/K90))),IF(ISERROR(IF(AND(W90&gt;1,AF90=0),0%,IF(AND(W90=0,AF90&gt;1),100%,AI90/W90))),0,IF(AND(W90&gt;1,AF90=0),0%,IF(AND(W90=0,AF90&gt;1),100%,AI90/W90))))</f>
        <v>0</v>
      </c>
      <c r="AK90" s="153" t="e">
        <f t="shared" si="68"/>
        <v>#DIV/0!</v>
      </c>
      <c r="AL90" s="78"/>
      <c r="AM90" s="78"/>
      <c r="AN90" s="148">
        <f t="shared" si="58"/>
        <v>0</v>
      </c>
      <c r="AO90" s="75"/>
      <c r="AP90" s="83"/>
      <c r="AQ90" s="152">
        <f t="shared" si="64"/>
        <v>0</v>
      </c>
      <c r="AR90" s="153">
        <f t="shared" si="65"/>
        <v>0</v>
      </c>
      <c r="AS90" s="153">
        <f t="shared" si="69"/>
        <v>0</v>
      </c>
    </row>
    <row r="91" spans="2:45" ht="15">
      <c r="B91" s="88"/>
      <c r="C91" s="88"/>
      <c r="D91" s="89" t="s">
        <v>234</v>
      </c>
      <c r="E91" s="90" t="s">
        <v>126</v>
      </c>
      <c r="F91" s="78"/>
      <c r="G91" s="78"/>
      <c r="H91" s="148">
        <f t="shared" si="53"/>
        <v>0</v>
      </c>
      <c r="I91" s="78"/>
      <c r="J91" s="78"/>
      <c r="K91" s="148">
        <f t="shared" si="54"/>
        <v>0</v>
      </c>
      <c r="L91" s="75"/>
      <c r="M91" s="83"/>
      <c r="N91" s="152">
        <f t="shared" si="59"/>
        <v>0</v>
      </c>
      <c r="O91" s="153">
        <f t="shared" si="60"/>
        <v>0</v>
      </c>
      <c r="P91" s="153">
        <f t="shared" si="66"/>
        <v>0</v>
      </c>
      <c r="Q91" s="78"/>
      <c r="R91" s="78"/>
      <c r="S91" s="148">
        <f t="shared" si="55"/>
        <v>0</v>
      </c>
      <c r="T91" s="78"/>
      <c r="U91" s="78"/>
      <c r="V91" s="148">
        <f t="shared" si="56"/>
        <v>0</v>
      </c>
      <c r="W91" s="148">
        <f t="shared" si="61"/>
        <v>0</v>
      </c>
      <c r="X91" s="75"/>
      <c r="Y91" s="83"/>
      <c r="Z91" s="84">
        <f t="shared" si="62"/>
        <v>0</v>
      </c>
      <c r="AA91" s="152">
        <f>IF(Parámetros!$D$18="N/A",0,W91-K91)</f>
        <v>0</v>
      </c>
      <c r="AB91" s="153">
        <f t="shared" si="63"/>
        <v>0</v>
      </c>
      <c r="AC91" s="153" t="e">
        <f t="shared" si="67"/>
        <v>#DIV/0!</v>
      </c>
      <c r="AD91" s="85"/>
      <c r="AE91" s="85"/>
      <c r="AF91" s="148">
        <f t="shared" si="57"/>
        <v>0</v>
      </c>
      <c r="AG91" s="75"/>
      <c r="AH91" s="83"/>
      <c r="AI91" s="152">
        <f>IF(Parámetros!$D$18="N/A",AF91-K91,AF91-W91)</f>
        <v>0</v>
      </c>
      <c r="AJ91" s="153">
        <f>IF(Parámetros!$D$18="N/A",IF(ISERROR(IF(AND(K91&gt;1,AF91=0),0%,IF(AND(K91=0,AF91&gt;1),100%,AI91/W91))),0,IF(AND(K91&gt;1,AF91=0),0%,IF(AND(K91=0,AF91&gt;1),100%,AI91/K91))),IF(ISERROR(IF(AND(W91&gt;1,AF91=0),0%,IF(AND(W91=0,AF91&gt;1),100%,AI91/W91))),0,IF(AND(W91&gt;1,AF91=0),0%,IF(AND(W91=0,AF91&gt;1),100%,AI91/W91))))</f>
        <v>0</v>
      </c>
      <c r="AK91" s="153" t="e">
        <f t="shared" si="68"/>
        <v>#DIV/0!</v>
      </c>
      <c r="AL91" s="78"/>
      <c r="AM91" s="78"/>
      <c r="AN91" s="148">
        <f t="shared" si="58"/>
        <v>0</v>
      </c>
      <c r="AO91" s="75"/>
      <c r="AP91" s="83"/>
      <c r="AQ91" s="152">
        <f t="shared" si="64"/>
        <v>0</v>
      </c>
      <c r="AR91" s="153">
        <f t="shared" si="65"/>
        <v>0</v>
      </c>
      <c r="AS91" s="153">
        <f t="shared" si="69"/>
        <v>0</v>
      </c>
    </row>
    <row r="92" spans="2:45" ht="15">
      <c r="B92" s="88"/>
      <c r="C92" s="88"/>
      <c r="D92" s="89" t="s">
        <v>366</v>
      </c>
      <c r="E92" s="90" t="s">
        <v>131</v>
      </c>
      <c r="F92" s="78"/>
      <c r="G92" s="78"/>
      <c r="H92" s="148">
        <f t="shared" si="53"/>
        <v>0</v>
      </c>
      <c r="I92" s="78"/>
      <c r="J92" s="78"/>
      <c r="K92" s="148">
        <f t="shared" si="54"/>
        <v>0</v>
      </c>
      <c r="L92" s="75"/>
      <c r="M92" s="83"/>
      <c r="N92" s="152">
        <f t="shared" si="59"/>
        <v>0</v>
      </c>
      <c r="O92" s="153">
        <f t="shared" si="60"/>
        <v>0</v>
      </c>
      <c r="P92" s="153">
        <f t="shared" si="66"/>
        <v>0</v>
      </c>
      <c r="Q92" s="78"/>
      <c r="R92" s="78"/>
      <c r="S92" s="148">
        <f t="shared" si="55"/>
        <v>0</v>
      </c>
      <c r="T92" s="78"/>
      <c r="U92" s="78"/>
      <c r="V92" s="148">
        <f t="shared" si="56"/>
        <v>0</v>
      </c>
      <c r="W92" s="148">
        <f t="shared" si="61"/>
        <v>0</v>
      </c>
      <c r="X92" s="75"/>
      <c r="Y92" s="83"/>
      <c r="Z92" s="84">
        <f t="shared" si="62"/>
        <v>0</v>
      </c>
      <c r="AA92" s="152">
        <f>IF(Parámetros!$D$18="N/A",0,W92-K92)</f>
        <v>0</v>
      </c>
      <c r="AB92" s="153">
        <f t="shared" si="63"/>
        <v>0</v>
      </c>
      <c r="AC92" s="153" t="e">
        <f t="shared" si="67"/>
        <v>#DIV/0!</v>
      </c>
      <c r="AD92" s="85"/>
      <c r="AE92" s="85"/>
      <c r="AF92" s="148">
        <f t="shared" si="57"/>
        <v>0</v>
      </c>
      <c r="AG92" s="75"/>
      <c r="AH92" s="83"/>
      <c r="AI92" s="152">
        <f>IF(Parámetros!$D$18="N/A",AF92-K92,AF92-W92)</f>
        <v>0</v>
      </c>
      <c r="AJ92" s="153">
        <f>IF(Parámetros!$D$18="N/A",IF(ISERROR(IF(AND(K92&gt;1,AF92=0),0%,IF(AND(K92=0,AF92&gt;1),100%,AI92/W92))),0,IF(AND(K92&gt;1,AF92=0),0%,IF(AND(K92=0,AF92&gt;1),100%,AI92/K92))),IF(ISERROR(IF(AND(W92&gt;1,AF92=0),0%,IF(AND(W92=0,AF92&gt;1),100%,AI92/W92))),0,IF(AND(W92&gt;1,AF92=0),0%,IF(AND(W92=0,AF92&gt;1),100%,AI92/W92))))</f>
        <v>0</v>
      </c>
      <c r="AK92" s="153" t="e">
        <f t="shared" si="68"/>
        <v>#DIV/0!</v>
      </c>
      <c r="AL92" s="78"/>
      <c r="AM92" s="78"/>
      <c r="AN92" s="148">
        <f t="shared" si="58"/>
        <v>0</v>
      </c>
      <c r="AO92" s="75"/>
      <c r="AP92" s="83"/>
      <c r="AQ92" s="152">
        <f t="shared" si="64"/>
        <v>0</v>
      </c>
      <c r="AR92" s="153">
        <f t="shared" si="65"/>
        <v>0</v>
      </c>
      <c r="AS92" s="153">
        <f t="shared" si="69"/>
        <v>0</v>
      </c>
    </row>
    <row r="93" spans="2:45" ht="15">
      <c r="B93" s="88"/>
      <c r="C93" s="88"/>
      <c r="D93" s="89" t="s">
        <v>235</v>
      </c>
      <c r="E93" s="90" t="s">
        <v>112</v>
      </c>
      <c r="F93" s="78"/>
      <c r="G93" s="78"/>
      <c r="H93" s="148">
        <f t="shared" si="53"/>
        <v>0</v>
      </c>
      <c r="I93" s="78"/>
      <c r="J93" s="78"/>
      <c r="K93" s="148">
        <f t="shared" si="54"/>
        <v>0</v>
      </c>
      <c r="L93" s="75"/>
      <c r="M93" s="83"/>
      <c r="N93" s="152">
        <f t="shared" si="59"/>
        <v>0</v>
      </c>
      <c r="O93" s="153">
        <f t="shared" si="60"/>
        <v>0</v>
      </c>
      <c r="P93" s="153">
        <f t="shared" si="66"/>
        <v>0</v>
      </c>
      <c r="Q93" s="78"/>
      <c r="R93" s="78"/>
      <c r="S93" s="148">
        <f t="shared" si="55"/>
        <v>0</v>
      </c>
      <c r="T93" s="78"/>
      <c r="U93" s="78"/>
      <c r="V93" s="148">
        <f t="shared" si="56"/>
        <v>0</v>
      </c>
      <c r="W93" s="148">
        <f t="shared" si="61"/>
        <v>0</v>
      </c>
      <c r="X93" s="75"/>
      <c r="Y93" s="83"/>
      <c r="Z93" s="84">
        <f t="shared" si="62"/>
        <v>0</v>
      </c>
      <c r="AA93" s="152">
        <f>IF(Parámetros!$D$18="N/A",0,W93-K93)</f>
        <v>0</v>
      </c>
      <c r="AB93" s="153">
        <f t="shared" si="63"/>
        <v>0</v>
      </c>
      <c r="AC93" s="153" t="e">
        <f t="shared" si="67"/>
        <v>#DIV/0!</v>
      </c>
      <c r="AD93" s="85"/>
      <c r="AE93" s="85"/>
      <c r="AF93" s="148">
        <f t="shared" si="57"/>
        <v>0</v>
      </c>
      <c r="AG93" s="75"/>
      <c r="AH93" s="83"/>
      <c r="AI93" s="152">
        <f>IF(Parámetros!$D$18="N/A",AF93-K93,AF93-W93)</f>
        <v>0</v>
      </c>
      <c r="AJ93" s="153">
        <f>IF(Parámetros!$D$18="N/A",IF(ISERROR(IF(AND(K93&gt;1,AF93=0),0%,IF(AND(K93=0,AF93&gt;1),100%,AI93/W93))),0,IF(AND(K93&gt;1,AF93=0),0%,IF(AND(K93=0,AF93&gt;1),100%,AI93/K93))),IF(ISERROR(IF(AND(W93&gt;1,AF93=0),0%,IF(AND(W93=0,AF93&gt;1),100%,AI93/W93))),0,IF(AND(W93&gt;1,AF93=0),0%,IF(AND(W93=0,AF93&gt;1),100%,AI93/W93))))</f>
        <v>0</v>
      </c>
      <c r="AK93" s="153" t="e">
        <f t="shared" si="68"/>
        <v>#DIV/0!</v>
      </c>
      <c r="AL93" s="78"/>
      <c r="AM93" s="78"/>
      <c r="AN93" s="148">
        <f t="shared" si="58"/>
        <v>0</v>
      </c>
      <c r="AO93" s="75"/>
      <c r="AP93" s="83"/>
      <c r="AQ93" s="152">
        <f t="shared" si="64"/>
        <v>0</v>
      </c>
      <c r="AR93" s="153">
        <f t="shared" si="65"/>
        <v>0</v>
      </c>
      <c r="AS93" s="153">
        <f t="shared" si="69"/>
        <v>0</v>
      </c>
    </row>
    <row r="94" spans="2:45" ht="25.5">
      <c r="B94" s="88"/>
      <c r="C94" s="88"/>
      <c r="D94" s="81" t="s">
        <v>236</v>
      </c>
      <c r="E94" s="82" t="s">
        <v>305</v>
      </c>
      <c r="F94" s="78"/>
      <c r="G94" s="78"/>
      <c r="H94" s="148">
        <f>+H95</f>
        <v>0</v>
      </c>
      <c r="I94" s="78"/>
      <c r="J94" s="78"/>
      <c r="K94" s="148">
        <f>+K95</f>
        <v>0</v>
      </c>
      <c r="L94" s="75"/>
      <c r="M94" s="83"/>
      <c r="N94" s="152">
        <f t="shared" si="59"/>
        <v>0</v>
      </c>
      <c r="O94" s="153">
        <f t="shared" si="60"/>
        <v>0</v>
      </c>
      <c r="P94" s="153">
        <f t="shared" si="66"/>
        <v>0</v>
      </c>
      <c r="Q94" s="78"/>
      <c r="R94" s="78"/>
      <c r="S94" s="148">
        <f>+S95</f>
        <v>0</v>
      </c>
      <c r="T94" s="78"/>
      <c r="U94" s="78"/>
      <c r="V94" s="148">
        <f>+V95</f>
        <v>0</v>
      </c>
      <c r="W94" s="148">
        <f t="shared" si="61"/>
        <v>0</v>
      </c>
      <c r="X94" s="75"/>
      <c r="Y94" s="83"/>
      <c r="Z94" s="84">
        <f t="shared" si="62"/>
        <v>0</v>
      </c>
      <c r="AA94" s="152">
        <f>IF(Parámetros!$D$18="N/A",0,W94-K94)</f>
        <v>0</v>
      </c>
      <c r="AB94" s="153">
        <f t="shared" si="63"/>
        <v>0</v>
      </c>
      <c r="AC94" s="153" t="e">
        <f t="shared" si="67"/>
        <v>#DIV/0!</v>
      </c>
      <c r="AD94" s="85"/>
      <c r="AE94" s="85"/>
      <c r="AF94" s="148">
        <f>+AF95</f>
        <v>0</v>
      </c>
      <c r="AG94" s="75"/>
      <c r="AH94" s="83"/>
      <c r="AI94" s="152">
        <f>IF(Parámetros!$D$18="N/A",AF94-K94,AF94-W94)</f>
        <v>0</v>
      </c>
      <c r="AJ94" s="153">
        <f>IF(Parámetros!$D$18="N/A",IF(ISERROR(IF(AND(K94&gt;1,AF94=0),0%,IF(AND(K94=0,AF94&gt;1),100%,AI94/W94))),0,IF(AND(K94&gt;1,AF94=0),0%,IF(AND(K94=0,AF94&gt;1),100%,AI94/K94))),IF(ISERROR(IF(AND(W94&gt;1,AF94=0),0%,IF(AND(W94=0,AF94&gt;1),100%,AI94/W94))),0,IF(AND(W94&gt;1,AF94=0),0%,IF(AND(W94=0,AF94&gt;1),100%,AI94/W94))))</f>
        <v>0</v>
      </c>
      <c r="AK94" s="153" t="e">
        <f t="shared" si="68"/>
        <v>#DIV/0!</v>
      </c>
      <c r="AL94" s="78"/>
      <c r="AM94" s="78"/>
      <c r="AN94" s="148">
        <f>+AN95</f>
        <v>0</v>
      </c>
      <c r="AO94" s="75"/>
      <c r="AP94" s="83"/>
      <c r="AQ94" s="152">
        <f t="shared" si="64"/>
        <v>0</v>
      </c>
      <c r="AR94" s="153">
        <f t="shared" si="65"/>
        <v>0</v>
      </c>
      <c r="AS94" s="153">
        <f t="shared" si="69"/>
        <v>0</v>
      </c>
    </row>
    <row r="95" spans="2:45" ht="25.5">
      <c r="B95" s="88"/>
      <c r="C95" s="88"/>
      <c r="D95" s="86" t="s">
        <v>237</v>
      </c>
      <c r="E95" s="87" t="s">
        <v>132</v>
      </c>
      <c r="F95" s="78"/>
      <c r="G95" s="78"/>
      <c r="H95" s="148">
        <f>+H96+H103+H110+H117+H124+H131+H138+H147+H154+H161+H168</f>
        <v>0</v>
      </c>
      <c r="I95" s="78"/>
      <c r="J95" s="78"/>
      <c r="K95" s="148">
        <f>+K96+K103+K110+K117+K124+K131+K138+K147+K154+K161+K168</f>
        <v>0</v>
      </c>
      <c r="L95" s="75"/>
      <c r="M95" s="83"/>
      <c r="N95" s="152">
        <f t="shared" si="59"/>
        <v>0</v>
      </c>
      <c r="O95" s="153">
        <f t="shared" si="60"/>
        <v>0</v>
      </c>
      <c r="P95" s="153">
        <f t="shared" si="66"/>
        <v>0</v>
      </c>
      <c r="Q95" s="78"/>
      <c r="R95" s="78"/>
      <c r="S95" s="148">
        <f>+S96+S103+S110+S117+S124+S131+S138+S147+S154+S161+S168</f>
        <v>0</v>
      </c>
      <c r="T95" s="78"/>
      <c r="U95" s="78"/>
      <c r="V95" s="148">
        <f>+V96+V103+V110+V117+V124+V131+V138+V147+V154+V161+V168</f>
        <v>0</v>
      </c>
      <c r="W95" s="148">
        <f t="shared" si="61"/>
        <v>0</v>
      </c>
      <c r="X95" s="75"/>
      <c r="Y95" s="83"/>
      <c r="Z95" s="84">
        <f t="shared" si="62"/>
        <v>0</v>
      </c>
      <c r="AA95" s="152">
        <f>IF(Parámetros!$D$18="N/A",0,W95-K95)</f>
        <v>0</v>
      </c>
      <c r="AB95" s="153">
        <f t="shared" si="63"/>
        <v>0</v>
      </c>
      <c r="AC95" s="153" t="e">
        <f t="shared" si="67"/>
        <v>#DIV/0!</v>
      </c>
      <c r="AD95" s="85"/>
      <c r="AE95" s="85"/>
      <c r="AF95" s="148">
        <f>+AF96+AF103+AF110+AF117+AF124+AF131+AF138+AF147+AF154+AF161+AF168</f>
        <v>0</v>
      </c>
      <c r="AG95" s="75"/>
      <c r="AH95" s="83"/>
      <c r="AI95" s="152">
        <f>IF(Parámetros!$D$18="N/A",AF95-K95,AF95-W95)</f>
        <v>0</v>
      </c>
      <c r="AJ95" s="153">
        <f>IF(Parámetros!$D$18="N/A",IF(ISERROR(IF(AND(K95&gt;1,AF95=0),0%,IF(AND(K95=0,AF95&gt;1),100%,AI95/W95))),0,IF(AND(K95&gt;1,AF95=0),0%,IF(AND(K95=0,AF95&gt;1),100%,AI95/K95))),IF(ISERROR(IF(AND(W95&gt;1,AF95=0),0%,IF(AND(W95=0,AF95&gt;1),100%,AI95/W95))),0,IF(AND(W95&gt;1,AF95=0),0%,IF(AND(W95=0,AF95&gt;1),100%,AI95/W95))))</f>
        <v>0</v>
      </c>
      <c r="AK95" s="153" t="e">
        <f t="shared" si="68"/>
        <v>#DIV/0!</v>
      </c>
      <c r="AL95" s="78"/>
      <c r="AM95" s="78"/>
      <c r="AN95" s="148">
        <f>+AN96+AN103+AN110+AN117+AN124+AN131+AN138+AN147+AN154+AN161+AN168</f>
        <v>0</v>
      </c>
      <c r="AO95" s="75"/>
      <c r="AP95" s="83"/>
      <c r="AQ95" s="152">
        <f t="shared" si="64"/>
        <v>0</v>
      </c>
      <c r="AR95" s="153">
        <f t="shared" si="65"/>
        <v>0</v>
      </c>
      <c r="AS95" s="153">
        <f t="shared" si="69"/>
        <v>0</v>
      </c>
    </row>
    <row r="96" spans="2:45" ht="15">
      <c r="B96" s="80"/>
      <c r="C96" s="80"/>
      <c r="D96" s="91" t="s">
        <v>238</v>
      </c>
      <c r="E96" s="92" t="s">
        <v>133</v>
      </c>
      <c r="F96" s="78"/>
      <c r="G96" s="78"/>
      <c r="H96" s="148">
        <f>SUM(H97:H102)</f>
        <v>0</v>
      </c>
      <c r="I96" s="78"/>
      <c r="J96" s="78"/>
      <c r="K96" s="148">
        <f>SUM(K97:K102)</f>
        <v>0</v>
      </c>
      <c r="L96" s="75"/>
      <c r="M96" s="83"/>
      <c r="N96" s="152">
        <f t="shared" si="59"/>
        <v>0</v>
      </c>
      <c r="O96" s="153">
        <f t="shared" si="60"/>
        <v>0</v>
      </c>
      <c r="P96" s="153">
        <f t="shared" si="66"/>
        <v>0</v>
      </c>
      <c r="Q96" s="78"/>
      <c r="R96" s="78"/>
      <c r="S96" s="148">
        <f>SUM(S97:S102)</f>
        <v>0</v>
      </c>
      <c r="T96" s="78"/>
      <c r="U96" s="78"/>
      <c r="V96" s="148">
        <f>SUM(V97:V102)</f>
        <v>0</v>
      </c>
      <c r="W96" s="148">
        <f t="shared" si="61"/>
        <v>0</v>
      </c>
      <c r="X96" s="75"/>
      <c r="Y96" s="83"/>
      <c r="Z96" s="84">
        <f t="shared" si="62"/>
        <v>0</v>
      </c>
      <c r="AA96" s="152">
        <f>IF(Parámetros!$D$18="N/A",0,W96-K96)</f>
        <v>0</v>
      </c>
      <c r="AB96" s="153">
        <f t="shared" si="63"/>
        <v>0</v>
      </c>
      <c r="AC96" s="153" t="e">
        <f t="shared" si="67"/>
        <v>#DIV/0!</v>
      </c>
      <c r="AD96" s="85"/>
      <c r="AE96" s="85"/>
      <c r="AF96" s="148">
        <f>SUM(AF97:AF102)</f>
        <v>0</v>
      </c>
      <c r="AG96" s="75"/>
      <c r="AH96" s="83"/>
      <c r="AI96" s="152">
        <f>IF(Parámetros!$D$18="N/A",AF96-K96,AF96-W96)</f>
        <v>0</v>
      </c>
      <c r="AJ96" s="153">
        <f>IF(Parámetros!$D$18="N/A",IF(ISERROR(IF(AND(K96&gt;1,AF96=0),0%,IF(AND(K96=0,AF96&gt;1),100%,AI96/W96))),0,IF(AND(K96&gt;1,AF96=0),0%,IF(AND(K96=0,AF96&gt;1),100%,AI96/K96))),IF(ISERROR(IF(AND(W96&gt;1,AF96=0),0%,IF(AND(W96=0,AF96&gt;1),100%,AI96/W96))),0,IF(AND(W96&gt;1,AF96=0),0%,IF(AND(W96=0,AF96&gt;1),100%,AI96/W96))))</f>
        <v>0</v>
      </c>
      <c r="AK96" s="153" t="e">
        <f t="shared" si="68"/>
        <v>#DIV/0!</v>
      </c>
      <c r="AL96" s="78"/>
      <c r="AM96" s="78"/>
      <c r="AN96" s="148">
        <f>SUM(AN97:AN102)</f>
        <v>0</v>
      </c>
      <c r="AO96" s="75"/>
      <c r="AP96" s="83"/>
      <c r="AQ96" s="152">
        <f t="shared" si="64"/>
        <v>0</v>
      </c>
      <c r="AR96" s="153">
        <f t="shared" si="65"/>
        <v>0</v>
      </c>
      <c r="AS96" s="153">
        <f t="shared" si="69"/>
        <v>0</v>
      </c>
    </row>
    <row r="97" spans="2:45" ht="15">
      <c r="B97" s="88"/>
      <c r="C97" s="88"/>
      <c r="D97" s="89" t="s">
        <v>367</v>
      </c>
      <c r="E97" s="90" t="s">
        <v>122</v>
      </c>
      <c r="F97" s="78"/>
      <c r="G97" s="78"/>
      <c r="H97" s="148">
        <f aca="true" t="shared" si="70" ref="H97:H102">+F97+G97</f>
        <v>0</v>
      </c>
      <c r="I97" s="78"/>
      <c r="J97" s="78"/>
      <c r="K97" s="148">
        <f aca="true" t="shared" si="71" ref="K97:K102">+I97+J97</f>
        <v>0</v>
      </c>
      <c r="L97" s="75"/>
      <c r="M97" s="83"/>
      <c r="N97" s="152">
        <f t="shared" si="59"/>
        <v>0</v>
      </c>
      <c r="O97" s="153">
        <f t="shared" si="60"/>
        <v>0</v>
      </c>
      <c r="P97" s="153">
        <f t="shared" si="66"/>
        <v>0</v>
      </c>
      <c r="Q97" s="78"/>
      <c r="R97" s="78"/>
      <c r="S97" s="148">
        <f aca="true" t="shared" si="72" ref="S97:S102">+Q97+R97</f>
        <v>0</v>
      </c>
      <c r="T97" s="78"/>
      <c r="U97" s="78"/>
      <c r="V97" s="148">
        <f aca="true" t="shared" si="73" ref="V97:V102">+T97+U97</f>
        <v>0</v>
      </c>
      <c r="W97" s="148">
        <f t="shared" si="61"/>
        <v>0</v>
      </c>
      <c r="X97" s="75"/>
      <c r="Y97" s="83"/>
      <c r="Z97" s="84">
        <f t="shared" si="62"/>
        <v>0</v>
      </c>
      <c r="AA97" s="152">
        <f>IF(Parámetros!$D$18="N/A",0,W97-K97)</f>
        <v>0</v>
      </c>
      <c r="AB97" s="153">
        <f t="shared" si="63"/>
        <v>0</v>
      </c>
      <c r="AC97" s="153" t="e">
        <f t="shared" si="67"/>
        <v>#DIV/0!</v>
      </c>
      <c r="AD97" s="85"/>
      <c r="AE97" s="85"/>
      <c r="AF97" s="148">
        <f aca="true" t="shared" si="74" ref="AF97:AF102">+AD97+AE97</f>
        <v>0</v>
      </c>
      <c r="AG97" s="75"/>
      <c r="AH97" s="83"/>
      <c r="AI97" s="152">
        <f>IF(Parámetros!$D$18="N/A",AF97-K97,AF97-W97)</f>
        <v>0</v>
      </c>
      <c r="AJ97" s="153">
        <f>IF(Parámetros!$D$18="N/A",IF(ISERROR(IF(AND(K97&gt;1,AF97=0),0%,IF(AND(K97=0,AF97&gt;1),100%,AI97/W97))),0,IF(AND(K97&gt;1,AF97=0),0%,IF(AND(K97=0,AF97&gt;1),100%,AI97/K97))),IF(ISERROR(IF(AND(W97&gt;1,AF97=0),0%,IF(AND(W97=0,AF97&gt;1),100%,AI97/W97))),0,IF(AND(W97&gt;1,AF97=0),0%,IF(AND(W97=0,AF97&gt;1),100%,AI97/W97))))</f>
        <v>0</v>
      </c>
      <c r="AK97" s="153" t="e">
        <f t="shared" si="68"/>
        <v>#DIV/0!</v>
      </c>
      <c r="AL97" s="78"/>
      <c r="AM97" s="78"/>
      <c r="AN97" s="148">
        <f aca="true" t="shared" si="75" ref="AN97:AN102">+AL97+AM97</f>
        <v>0</v>
      </c>
      <c r="AO97" s="75"/>
      <c r="AP97" s="83"/>
      <c r="AQ97" s="152">
        <f t="shared" si="64"/>
        <v>0</v>
      </c>
      <c r="AR97" s="153">
        <f t="shared" si="65"/>
        <v>0</v>
      </c>
      <c r="AS97" s="153">
        <f t="shared" si="69"/>
        <v>0</v>
      </c>
    </row>
    <row r="98" spans="2:45" ht="15">
      <c r="B98" s="88"/>
      <c r="C98" s="88"/>
      <c r="D98" s="89" t="s">
        <v>368</v>
      </c>
      <c r="E98" s="90" t="s">
        <v>123</v>
      </c>
      <c r="F98" s="78"/>
      <c r="G98" s="78"/>
      <c r="H98" s="148">
        <f t="shared" si="70"/>
        <v>0</v>
      </c>
      <c r="I98" s="78"/>
      <c r="J98" s="78"/>
      <c r="K98" s="148">
        <f t="shared" si="71"/>
        <v>0</v>
      </c>
      <c r="L98" s="75"/>
      <c r="M98" s="83"/>
      <c r="N98" s="152">
        <f t="shared" si="59"/>
        <v>0</v>
      </c>
      <c r="O98" s="153">
        <f t="shared" si="60"/>
        <v>0</v>
      </c>
      <c r="P98" s="153">
        <f t="shared" si="66"/>
        <v>0</v>
      </c>
      <c r="Q98" s="78"/>
      <c r="R98" s="78"/>
      <c r="S98" s="148">
        <f t="shared" si="72"/>
        <v>0</v>
      </c>
      <c r="T98" s="78"/>
      <c r="U98" s="78"/>
      <c r="V98" s="148">
        <f t="shared" si="73"/>
        <v>0</v>
      </c>
      <c r="W98" s="148">
        <f t="shared" si="61"/>
        <v>0</v>
      </c>
      <c r="X98" s="75"/>
      <c r="Y98" s="83"/>
      <c r="Z98" s="84">
        <f t="shared" si="62"/>
        <v>0</v>
      </c>
      <c r="AA98" s="152">
        <f>IF(Parámetros!$D$18="N/A",0,W98-K98)</f>
        <v>0</v>
      </c>
      <c r="AB98" s="153">
        <f t="shared" si="63"/>
        <v>0</v>
      </c>
      <c r="AC98" s="153" t="e">
        <f t="shared" si="67"/>
        <v>#DIV/0!</v>
      </c>
      <c r="AD98" s="85"/>
      <c r="AE98" s="85"/>
      <c r="AF98" s="148">
        <f t="shared" si="74"/>
        <v>0</v>
      </c>
      <c r="AG98" s="75"/>
      <c r="AH98" s="83"/>
      <c r="AI98" s="152">
        <f>IF(Parámetros!$D$18="N/A",AF98-K98,AF98-W98)</f>
        <v>0</v>
      </c>
      <c r="AJ98" s="153">
        <f>IF(Parámetros!$D$18="N/A",IF(ISERROR(IF(AND(K98&gt;1,AF98=0),0%,IF(AND(K98=0,AF98&gt;1),100%,AI98/W98))),0,IF(AND(K98&gt;1,AF98=0),0%,IF(AND(K98=0,AF98&gt;1),100%,AI98/K98))),IF(ISERROR(IF(AND(W98&gt;1,AF98=0),0%,IF(AND(W98=0,AF98&gt;1),100%,AI98/W98))),0,IF(AND(W98&gt;1,AF98=0),0%,IF(AND(W98=0,AF98&gt;1),100%,AI98/W98))))</f>
        <v>0</v>
      </c>
      <c r="AK98" s="153" t="e">
        <f t="shared" si="68"/>
        <v>#DIV/0!</v>
      </c>
      <c r="AL98" s="78"/>
      <c r="AM98" s="78"/>
      <c r="AN98" s="148">
        <f t="shared" si="75"/>
        <v>0</v>
      </c>
      <c r="AO98" s="75"/>
      <c r="AP98" s="83"/>
      <c r="AQ98" s="152">
        <f t="shared" si="64"/>
        <v>0</v>
      </c>
      <c r="AR98" s="153">
        <f t="shared" si="65"/>
        <v>0</v>
      </c>
      <c r="AS98" s="153">
        <f t="shared" si="69"/>
        <v>0</v>
      </c>
    </row>
    <row r="99" spans="2:45" ht="15">
      <c r="B99" s="88"/>
      <c r="C99" s="88"/>
      <c r="D99" s="89" t="s">
        <v>369</v>
      </c>
      <c r="E99" s="90" t="s">
        <v>124</v>
      </c>
      <c r="F99" s="78"/>
      <c r="G99" s="78"/>
      <c r="H99" s="148">
        <f t="shared" si="70"/>
        <v>0</v>
      </c>
      <c r="I99" s="78"/>
      <c r="J99" s="78"/>
      <c r="K99" s="148">
        <f t="shared" si="71"/>
        <v>0</v>
      </c>
      <c r="L99" s="75"/>
      <c r="M99" s="83"/>
      <c r="N99" s="152">
        <f t="shared" si="59"/>
        <v>0</v>
      </c>
      <c r="O99" s="153">
        <f t="shared" si="60"/>
        <v>0</v>
      </c>
      <c r="P99" s="153">
        <f t="shared" si="66"/>
        <v>0</v>
      </c>
      <c r="Q99" s="78"/>
      <c r="R99" s="78"/>
      <c r="S99" s="148">
        <f t="shared" si="72"/>
        <v>0</v>
      </c>
      <c r="T99" s="78"/>
      <c r="U99" s="78"/>
      <c r="V99" s="148">
        <f t="shared" si="73"/>
        <v>0</v>
      </c>
      <c r="W99" s="148">
        <f t="shared" si="61"/>
        <v>0</v>
      </c>
      <c r="X99" s="75"/>
      <c r="Y99" s="83"/>
      <c r="Z99" s="84">
        <f t="shared" si="62"/>
        <v>0</v>
      </c>
      <c r="AA99" s="152">
        <f>IF(Parámetros!$D$18="N/A",0,W99-K99)</f>
        <v>0</v>
      </c>
      <c r="AB99" s="153">
        <f t="shared" si="63"/>
        <v>0</v>
      </c>
      <c r="AC99" s="153" t="e">
        <f t="shared" si="67"/>
        <v>#DIV/0!</v>
      </c>
      <c r="AD99" s="85"/>
      <c r="AE99" s="85"/>
      <c r="AF99" s="148">
        <f t="shared" si="74"/>
        <v>0</v>
      </c>
      <c r="AG99" s="75"/>
      <c r="AH99" s="83"/>
      <c r="AI99" s="152">
        <f>IF(Parámetros!$D$18="N/A",AF99-K99,AF99-W99)</f>
        <v>0</v>
      </c>
      <c r="AJ99" s="153">
        <f>IF(Parámetros!$D$18="N/A",IF(ISERROR(IF(AND(K99&gt;1,AF99=0),0%,IF(AND(K99=0,AF99&gt;1),100%,AI99/W99))),0,IF(AND(K99&gt;1,AF99=0),0%,IF(AND(K99=0,AF99&gt;1),100%,AI99/K99))),IF(ISERROR(IF(AND(W99&gt;1,AF99=0),0%,IF(AND(W99=0,AF99&gt;1),100%,AI99/W99))),0,IF(AND(W99&gt;1,AF99=0),0%,IF(AND(W99=0,AF99&gt;1),100%,AI99/W99))))</f>
        <v>0</v>
      </c>
      <c r="AK99" s="153" t="e">
        <f t="shared" si="68"/>
        <v>#DIV/0!</v>
      </c>
      <c r="AL99" s="78"/>
      <c r="AM99" s="78"/>
      <c r="AN99" s="148">
        <f t="shared" si="75"/>
        <v>0</v>
      </c>
      <c r="AO99" s="75"/>
      <c r="AP99" s="83"/>
      <c r="AQ99" s="152">
        <f t="shared" si="64"/>
        <v>0</v>
      </c>
      <c r="AR99" s="153">
        <f t="shared" si="65"/>
        <v>0</v>
      </c>
      <c r="AS99" s="153">
        <f t="shared" si="69"/>
        <v>0</v>
      </c>
    </row>
    <row r="100" spans="2:45" ht="15">
      <c r="B100" s="88"/>
      <c r="C100" s="88"/>
      <c r="D100" s="89" t="s">
        <v>370</v>
      </c>
      <c r="E100" s="90" t="s">
        <v>125</v>
      </c>
      <c r="F100" s="78"/>
      <c r="G100" s="78"/>
      <c r="H100" s="148">
        <f t="shared" si="70"/>
        <v>0</v>
      </c>
      <c r="I100" s="78"/>
      <c r="J100" s="78"/>
      <c r="K100" s="148">
        <f t="shared" si="71"/>
        <v>0</v>
      </c>
      <c r="L100" s="75"/>
      <c r="M100" s="83"/>
      <c r="N100" s="152">
        <f t="shared" si="59"/>
        <v>0</v>
      </c>
      <c r="O100" s="153">
        <f t="shared" si="60"/>
        <v>0</v>
      </c>
      <c r="P100" s="153">
        <f t="shared" si="66"/>
        <v>0</v>
      </c>
      <c r="Q100" s="78"/>
      <c r="R100" s="78"/>
      <c r="S100" s="148">
        <f t="shared" si="72"/>
        <v>0</v>
      </c>
      <c r="T100" s="78"/>
      <c r="U100" s="78"/>
      <c r="V100" s="148">
        <f t="shared" si="73"/>
        <v>0</v>
      </c>
      <c r="W100" s="148">
        <f t="shared" si="61"/>
        <v>0</v>
      </c>
      <c r="X100" s="75"/>
      <c r="Y100" s="83"/>
      <c r="Z100" s="84">
        <f t="shared" si="62"/>
        <v>0</v>
      </c>
      <c r="AA100" s="152">
        <f>IF(Parámetros!$D$18="N/A",0,W100-K100)</f>
        <v>0</v>
      </c>
      <c r="AB100" s="153">
        <f t="shared" si="63"/>
        <v>0</v>
      </c>
      <c r="AC100" s="153" t="e">
        <f t="shared" si="67"/>
        <v>#DIV/0!</v>
      </c>
      <c r="AD100" s="85"/>
      <c r="AE100" s="85"/>
      <c r="AF100" s="148">
        <f t="shared" si="74"/>
        <v>0</v>
      </c>
      <c r="AG100" s="75"/>
      <c r="AH100" s="83"/>
      <c r="AI100" s="152">
        <f>IF(Parámetros!$D$18="N/A",AF100-K100,AF100-W100)</f>
        <v>0</v>
      </c>
      <c r="AJ100" s="153">
        <f>IF(Parámetros!$D$18="N/A",IF(ISERROR(IF(AND(K100&gt;1,AF100=0),0%,IF(AND(K100=0,AF100&gt;1),100%,AI100/W100))),0,IF(AND(K100&gt;1,AF100=0),0%,IF(AND(K100=0,AF100&gt;1),100%,AI100/K100))),IF(ISERROR(IF(AND(W100&gt;1,AF100=0),0%,IF(AND(W100=0,AF100&gt;1),100%,AI100/W100))),0,IF(AND(W100&gt;1,AF100=0),0%,IF(AND(W100=0,AF100&gt;1),100%,AI100/W100))))</f>
        <v>0</v>
      </c>
      <c r="AK100" s="153" t="e">
        <f t="shared" si="68"/>
        <v>#DIV/0!</v>
      </c>
      <c r="AL100" s="78"/>
      <c r="AM100" s="78"/>
      <c r="AN100" s="148">
        <f t="shared" si="75"/>
        <v>0</v>
      </c>
      <c r="AO100" s="75"/>
      <c r="AP100" s="83"/>
      <c r="AQ100" s="152">
        <f t="shared" si="64"/>
        <v>0</v>
      </c>
      <c r="AR100" s="153">
        <f t="shared" si="65"/>
        <v>0</v>
      </c>
      <c r="AS100" s="153">
        <f t="shared" si="69"/>
        <v>0</v>
      </c>
    </row>
    <row r="101" spans="2:45" ht="15">
      <c r="B101" s="88"/>
      <c r="C101" s="88"/>
      <c r="D101" s="89" t="s">
        <v>371</v>
      </c>
      <c r="E101" s="90" t="s">
        <v>126</v>
      </c>
      <c r="F101" s="78"/>
      <c r="G101" s="78"/>
      <c r="H101" s="148">
        <f t="shared" si="70"/>
        <v>0</v>
      </c>
      <c r="I101" s="78"/>
      <c r="J101" s="78"/>
      <c r="K101" s="148">
        <f t="shared" si="71"/>
        <v>0</v>
      </c>
      <c r="L101" s="75"/>
      <c r="M101" s="83"/>
      <c r="N101" s="152">
        <f t="shared" si="59"/>
        <v>0</v>
      </c>
      <c r="O101" s="153">
        <f t="shared" si="60"/>
        <v>0</v>
      </c>
      <c r="P101" s="153">
        <f t="shared" si="66"/>
        <v>0</v>
      </c>
      <c r="Q101" s="78"/>
      <c r="R101" s="78"/>
      <c r="S101" s="148">
        <f t="shared" si="72"/>
        <v>0</v>
      </c>
      <c r="T101" s="78"/>
      <c r="U101" s="78"/>
      <c r="V101" s="148">
        <f t="shared" si="73"/>
        <v>0</v>
      </c>
      <c r="W101" s="148">
        <f t="shared" si="61"/>
        <v>0</v>
      </c>
      <c r="X101" s="75"/>
      <c r="Y101" s="83"/>
      <c r="Z101" s="84">
        <f t="shared" si="62"/>
        <v>0</v>
      </c>
      <c r="AA101" s="152">
        <f>IF(Parámetros!$D$18="N/A",0,W101-K101)</f>
        <v>0</v>
      </c>
      <c r="AB101" s="153">
        <f t="shared" si="63"/>
        <v>0</v>
      </c>
      <c r="AC101" s="153" t="e">
        <f t="shared" si="67"/>
        <v>#DIV/0!</v>
      </c>
      <c r="AD101" s="85"/>
      <c r="AE101" s="85"/>
      <c r="AF101" s="148">
        <f t="shared" si="74"/>
        <v>0</v>
      </c>
      <c r="AG101" s="75"/>
      <c r="AH101" s="83"/>
      <c r="AI101" s="152">
        <f>IF(Parámetros!$D$18="N/A",AF101-K101,AF101-W101)</f>
        <v>0</v>
      </c>
      <c r="AJ101" s="153">
        <f>IF(Parámetros!$D$18="N/A",IF(ISERROR(IF(AND(K101&gt;1,AF101=0),0%,IF(AND(K101=0,AF101&gt;1),100%,AI101/W101))),0,IF(AND(K101&gt;1,AF101=0),0%,IF(AND(K101=0,AF101&gt;1),100%,AI101/K101))),IF(ISERROR(IF(AND(W101&gt;1,AF101=0),0%,IF(AND(W101=0,AF101&gt;1),100%,AI101/W101))),0,IF(AND(W101&gt;1,AF101=0),0%,IF(AND(W101=0,AF101&gt;1),100%,AI101/W101))))</f>
        <v>0</v>
      </c>
      <c r="AK101" s="153" t="e">
        <f t="shared" si="68"/>
        <v>#DIV/0!</v>
      </c>
      <c r="AL101" s="78"/>
      <c r="AM101" s="78"/>
      <c r="AN101" s="148">
        <f t="shared" si="75"/>
        <v>0</v>
      </c>
      <c r="AO101" s="75"/>
      <c r="AP101" s="83"/>
      <c r="AQ101" s="152">
        <f t="shared" si="64"/>
        <v>0</v>
      </c>
      <c r="AR101" s="153">
        <f t="shared" si="65"/>
        <v>0</v>
      </c>
      <c r="AS101" s="153">
        <f t="shared" si="69"/>
        <v>0</v>
      </c>
    </row>
    <row r="102" spans="2:45" ht="15">
      <c r="B102" s="88"/>
      <c r="C102" s="88"/>
      <c r="D102" s="89" t="s">
        <v>372</v>
      </c>
      <c r="E102" s="90" t="s">
        <v>112</v>
      </c>
      <c r="F102" s="78"/>
      <c r="G102" s="78"/>
      <c r="H102" s="148">
        <f t="shared" si="70"/>
        <v>0</v>
      </c>
      <c r="I102" s="78"/>
      <c r="J102" s="78"/>
      <c r="K102" s="148">
        <f t="shared" si="71"/>
        <v>0</v>
      </c>
      <c r="L102" s="75"/>
      <c r="M102" s="83"/>
      <c r="N102" s="152">
        <f t="shared" si="59"/>
        <v>0</v>
      </c>
      <c r="O102" s="153">
        <f t="shared" si="60"/>
        <v>0</v>
      </c>
      <c r="P102" s="153">
        <f t="shared" si="66"/>
        <v>0</v>
      </c>
      <c r="Q102" s="78"/>
      <c r="R102" s="78"/>
      <c r="S102" s="148">
        <f t="shared" si="72"/>
        <v>0</v>
      </c>
      <c r="T102" s="78"/>
      <c r="U102" s="78"/>
      <c r="V102" s="148">
        <f t="shared" si="73"/>
        <v>0</v>
      </c>
      <c r="W102" s="148">
        <f t="shared" si="61"/>
        <v>0</v>
      </c>
      <c r="X102" s="75"/>
      <c r="Y102" s="83"/>
      <c r="Z102" s="84">
        <f t="shared" si="62"/>
        <v>0</v>
      </c>
      <c r="AA102" s="152">
        <f>IF(Parámetros!$D$18="N/A",0,W102-K102)</f>
        <v>0</v>
      </c>
      <c r="AB102" s="153">
        <f t="shared" si="63"/>
        <v>0</v>
      </c>
      <c r="AC102" s="153" t="e">
        <f t="shared" si="67"/>
        <v>#DIV/0!</v>
      </c>
      <c r="AD102" s="85"/>
      <c r="AE102" s="85"/>
      <c r="AF102" s="148">
        <f t="shared" si="74"/>
        <v>0</v>
      </c>
      <c r="AG102" s="75"/>
      <c r="AH102" s="83"/>
      <c r="AI102" s="152">
        <f>IF(Parámetros!$D$18="N/A",AF102-K102,AF102-W102)</f>
        <v>0</v>
      </c>
      <c r="AJ102" s="153">
        <f>IF(Parámetros!$D$18="N/A",IF(ISERROR(IF(AND(K102&gt;1,AF102=0),0%,IF(AND(K102=0,AF102&gt;1),100%,AI102/W102))),0,IF(AND(K102&gt;1,AF102=0),0%,IF(AND(K102=0,AF102&gt;1),100%,AI102/K102))),IF(ISERROR(IF(AND(W102&gt;1,AF102=0),0%,IF(AND(W102=0,AF102&gt;1),100%,AI102/W102))),0,IF(AND(W102&gt;1,AF102=0),0%,IF(AND(W102=0,AF102&gt;1),100%,AI102/W102))))</f>
        <v>0</v>
      </c>
      <c r="AK102" s="153" t="e">
        <f t="shared" si="68"/>
        <v>#DIV/0!</v>
      </c>
      <c r="AL102" s="78"/>
      <c r="AM102" s="78"/>
      <c r="AN102" s="148">
        <f t="shared" si="75"/>
        <v>0</v>
      </c>
      <c r="AO102" s="75"/>
      <c r="AP102" s="83"/>
      <c r="AQ102" s="152">
        <f t="shared" si="64"/>
        <v>0</v>
      </c>
      <c r="AR102" s="153">
        <f t="shared" si="65"/>
        <v>0</v>
      </c>
      <c r="AS102" s="153">
        <f t="shared" si="69"/>
        <v>0</v>
      </c>
    </row>
    <row r="103" spans="2:45" ht="15">
      <c r="B103" s="88"/>
      <c r="C103" s="88"/>
      <c r="D103" s="91" t="s">
        <v>239</v>
      </c>
      <c r="E103" s="92" t="s">
        <v>134</v>
      </c>
      <c r="F103" s="78"/>
      <c r="G103" s="78"/>
      <c r="H103" s="148">
        <f>SUM(H104:H109)</f>
        <v>0</v>
      </c>
      <c r="I103" s="78"/>
      <c r="J103" s="78"/>
      <c r="K103" s="148">
        <f>SUM(K104:K109)</f>
        <v>0</v>
      </c>
      <c r="L103" s="75"/>
      <c r="M103" s="83"/>
      <c r="N103" s="152">
        <f t="shared" si="59"/>
        <v>0</v>
      </c>
      <c r="O103" s="153">
        <f t="shared" si="60"/>
        <v>0</v>
      </c>
      <c r="P103" s="153">
        <f t="shared" si="66"/>
        <v>0</v>
      </c>
      <c r="Q103" s="78"/>
      <c r="R103" s="78"/>
      <c r="S103" s="148">
        <f>SUM(S104:S109)</f>
        <v>0</v>
      </c>
      <c r="T103" s="78"/>
      <c r="U103" s="78"/>
      <c r="V103" s="148">
        <f>SUM(V104:V109)</f>
        <v>0</v>
      </c>
      <c r="W103" s="148">
        <f t="shared" si="61"/>
        <v>0</v>
      </c>
      <c r="X103" s="75"/>
      <c r="Y103" s="83"/>
      <c r="Z103" s="84">
        <f t="shared" si="62"/>
        <v>0</v>
      </c>
      <c r="AA103" s="152">
        <f>IF(Parámetros!$D$18="N/A",0,W103-K103)</f>
        <v>0</v>
      </c>
      <c r="AB103" s="153">
        <f t="shared" si="63"/>
        <v>0</v>
      </c>
      <c r="AC103" s="153" t="e">
        <f t="shared" si="67"/>
        <v>#DIV/0!</v>
      </c>
      <c r="AD103" s="85"/>
      <c r="AE103" s="85"/>
      <c r="AF103" s="148">
        <f>SUM(AF104:AF109)</f>
        <v>0</v>
      </c>
      <c r="AG103" s="75"/>
      <c r="AH103" s="83"/>
      <c r="AI103" s="152">
        <f>IF(Parámetros!$D$18="N/A",AF103-K103,AF103-W103)</f>
        <v>0</v>
      </c>
      <c r="AJ103" s="153">
        <f>IF(Parámetros!$D$18="N/A",IF(ISERROR(IF(AND(K103&gt;1,AF103=0),0%,IF(AND(K103=0,AF103&gt;1),100%,AI103/W103))),0,IF(AND(K103&gt;1,AF103=0),0%,IF(AND(K103=0,AF103&gt;1),100%,AI103/K103))),IF(ISERROR(IF(AND(W103&gt;1,AF103=0),0%,IF(AND(W103=0,AF103&gt;1),100%,AI103/W103))),0,IF(AND(W103&gt;1,AF103=0),0%,IF(AND(W103=0,AF103&gt;1),100%,AI103/W103))))</f>
        <v>0</v>
      </c>
      <c r="AK103" s="153" t="e">
        <f t="shared" si="68"/>
        <v>#DIV/0!</v>
      </c>
      <c r="AL103" s="78"/>
      <c r="AM103" s="78"/>
      <c r="AN103" s="148">
        <f>SUM(AN104:AN109)</f>
        <v>0</v>
      </c>
      <c r="AO103" s="75"/>
      <c r="AP103" s="83"/>
      <c r="AQ103" s="152">
        <f t="shared" si="64"/>
        <v>0</v>
      </c>
      <c r="AR103" s="153">
        <f t="shared" si="65"/>
        <v>0</v>
      </c>
      <c r="AS103" s="153">
        <f t="shared" si="69"/>
        <v>0</v>
      </c>
    </row>
    <row r="104" spans="2:45" ht="15">
      <c r="B104" s="88"/>
      <c r="C104" s="88"/>
      <c r="D104" s="89" t="s">
        <v>373</v>
      </c>
      <c r="E104" s="90" t="s">
        <v>122</v>
      </c>
      <c r="F104" s="78"/>
      <c r="G104" s="78"/>
      <c r="H104" s="148">
        <f aca="true" t="shared" si="76" ref="H104:H109">+F104+G104</f>
        <v>0</v>
      </c>
      <c r="I104" s="78"/>
      <c r="J104" s="78"/>
      <c r="K104" s="148">
        <f aca="true" t="shared" si="77" ref="K104:K109">+I104+J104</f>
        <v>0</v>
      </c>
      <c r="L104" s="75"/>
      <c r="M104" s="83"/>
      <c r="N104" s="152">
        <f t="shared" si="59"/>
        <v>0</v>
      </c>
      <c r="O104" s="153">
        <f t="shared" si="60"/>
        <v>0</v>
      </c>
      <c r="P104" s="153">
        <f t="shared" si="66"/>
        <v>0</v>
      </c>
      <c r="Q104" s="78"/>
      <c r="R104" s="78"/>
      <c r="S104" s="148">
        <f aca="true" t="shared" si="78" ref="S104:S109">+Q104+R104</f>
        <v>0</v>
      </c>
      <c r="T104" s="78"/>
      <c r="U104" s="78"/>
      <c r="V104" s="148">
        <f aca="true" t="shared" si="79" ref="V104:V109">+T104+U104</f>
        <v>0</v>
      </c>
      <c r="W104" s="148">
        <f t="shared" si="61"/>
        <v>0</v>
      </c>
      <c r="X104" s="75"/>
      <c r="Y104" s="83"/>
      <c r="Z104" s="84">
        <f t="shared" si="62"/>
        <v>0</v>
      </c>
      <c r="AA104" s="152">
        <f>IF(Parámetros!$D$18="N/A",0,W104-K104)</f>
        <v>0</v>
      </c>
      <c r="AB104" s="153">
        <f t="shared" si="63"/>
        <v>0</v>
      </c>
      <c r="AC104" s="153" t="e">
        <f t="shared" si="67"/>
        <v>#DIV/0!</v>
      </c>
      <c r="AD104" s="85"/>
      <c r="AE104" s="85"/>
      <c r="AF104" s="148">
        <f aca="true" t="shared" si="80" ref="AF104:AF109">+AD104+AE104</f>
        <v>0</v>
      </c>
      <c r="AG104" s="75"/>
      <c r="AH104" s="83"/>
      <c r="AI104" s="152">
        <f>IF(Parámetros!$D$18="N/A",AF104-K104,AF104-W104)</f>
        <v>0</v>
      </c>
      <c r="AJ104" s="153">
        <f>IF(Parámetros!$D$18="N/A",IF(ISERROR(IF(AND(K104&gt;1,AF104=0),0%,IF(AND(K104=0,AF104&gt;1),100%,AI104/W104))),0,IF(AND(K104&gt;1,AF104=0),0%,IF(AND(K104=0,AF104&gt;1),100%,AI104/K104))),IF(ISERROR(IF(AND(W104&gt;1,AF104=0),0%,IF(AND(W104=0,AF104&gt;1),100%,AI104/W104))),0,IF(AND(W104&gt;1,AF104=0),0%,IF(AND(W104=0,AF104&gt;1),100%,AI104/W104))))</f>
        <v>0</v>
      </c>
      <c r="AK104" s="153" t="e">
        <f t="shared" si="68"/>
        <v>#DIV/0!</v>
      </c>
      <c r="AL104" s="78"/>
      <c r="AM104" s="78"/>
      <c r="AN104" s="148">
        <f aca="true" t="shared" si="81" ref="AN104:AN109">+AL104+AM104</f>
        <v>0</v>
      </c>
      <c r="AO104" s="75"/>
      <c r="AP104" s="83"/>
      <c r="AQ104" s="152">
        <f t="shared" si="64"/>
        <v>0</v>
      </c>
      <c r="AR104" s="153">
        <f t="shared" si="65"/>
        <v>0</v>
      </c>
      <c r="AS104" s="153">
        <f t="shared" si="69"/>
        <v>0</v>
      </c>
    </row>
    <row r="105" spans="2:45" ht="15">
      <c r="B105" s="88"/>
      <c r="C105" s="88"/>
      <c r="D105" s="89" t="s">
        <v>374</v>
      </c>
      <c r="E105" s="90" t="s">
        <v>123</v>
      </c>
      <c r="F105" s="78"/>
      <c r="G105" s="78"/>
      <c r="H105" s="148">
        <f t="shared" si="76"/>
        <v>0</v>
      </c>
      <c r="I105" s="78"/>
      <c r="J105" s="78"/>
      <c r="K105" s="148">
        <f t="shared" si="77"/>
        <v>0</v>
      </c>
      <c r="L105" s="75"/>
      <c r="M105" s="83"/>
      <c r="N105" s="152">
        <f t="shared" si="59"/>
        <v>0</v>
      </c>
      <c r="O105" s="153">
        <f t="shared" si="60"/>
        <v>0</v>
      </c>
      <c r="P105" s="153">
        <f t="shared" si="66"/>
        <v>0</v>
      </c>
      <c r="Q105" s="78"/>
      <c r="R105" s="78"/>
      <c r="S105" s="148">
        <f t="shared" si="78"/>
        <v>0</v>
      </c>
      <c r="T105" s="78"/>
      <c r="U105" s="78"/>
      <c r="V105" s="148">
        <f t="shared" si="79"/>
        <v>0</v>
      </c>
      <c r="W105" s="148">
        <f t="shared" si="61"/>
        <v>0</v>
      </c>
      <c r="X105" s="75"/>
      <c r="Y105" s="83"/>
      <c r="Z105" s="84">
        <f t="shared" si="62"/>
        <v>0</v>
      </c>
      <c r="AA105" s="152">
        <f>IF(Parámetros!$D$18="N/A",0,W105-K105)</f>
        <v>0</v>
      </c>
      <c r="AB105" s="153">
        <f t="shared" si="63"/>
        <v>0</v>
      </c>
      <c r="AC105" s="153" t="e">
        <f t="shared" si="67"/>
        <v>#DIV/0!</v>
      </c>
      <c r="AD105" s="85"/>
      <c r="AE105" s="85"/>
      <c r="AF105" s="148">
        <f t="shared" si="80"/>
        <v>0</v>
      </c>
      <c r="AG105" s="75"/>
      <c r="AH105" s="83"/>
      <c r="AI105" s="152">
        <f>IF(Parámetros!$D$18="N/A",AF105-K105,AF105-W105)</f>
        <v>0</v>
      </c>
      <c r="AJ105" s="153">
        <f>IF(Parámetros!$D$18="N/A",IF(ISERROR(IF(AND(K105&gt;1,AF105=0),0%,IF(AND(K105=0,AF105&gt;1),100%,AI105/W105))),0,IF(AND(K105&gt;1,AF105=0),0%,IF(AND(K105=0,AF105&gt;1),100%,AI105/K105))),IF(ISERROR(IF(AND(W105&gt;1,AF105=0),0%,IF(AND(W105=0,AF105&gt;1),100%,AI105/W105))),0,IF(AND(W105&gt;1,AF105=0),0%,IF(AND(W105=0,AF105&gt;1),100%,AI105/W105))))</f>
        <v>0</v>
      </c>
      <c r="AK105" s="153" t="e">
        <f t="shared" si="68"/>
        <v>#DIV/0!</v>
      </c>
      <c r="AL105" s="78"/>
      <c r="AM105" s="78"/>
      <c r="AN105" s="148">
        <f t="shared" si="81"/>
        <v>0</v>
      </c>
      <c r="AO105" s="75"/>
      <c r="AP105" s="83"/>
      <c r="AQ105" s="152">
        <f t="shared" si="64"/>
        <v>0</v>
      </c>
      <c r="AR105" s="153">
        <f t="shared" si="65"/>
        <v>0</v>
      </c>
      <c r="AS105" s="153">
        <f t="shared" si="69"/>
        <v>0</v>
      </c>
    </row>
    <row r="106" spans="2:45" ht="15">
      <c r="B106" s="88"/>
      <c r="C106" s="88"/>
      <c r="D106" s="89" t="s">
        <v>375</v>
      </c>
      <c r="E106" s="90" t="s">
        <v>124</v>
      </c>
      <c r="F106" s="78"/>
      <c r="G106" s="78"/>
      <c r="H106" s="148">
        <f t="shared" si="76"/>
        <v>0</v>
      </c>
      <c r="I106" s="78"/>
      <c r="J106" s="78"/>
      <c r="K106" s="148">
        <f t="shared" si="77"/>
        <v>0</v>
      </c>
      <c r="L106" s="75"/>
      <c r="M106" s="83"/>
      <c r="N106" s="152">
        <f t="shared" si="59"/>
        <v>0</v>
      </c>
      <c r="O106" s="153">
        <f t="shared" si="60"/>
        <v>0</v>
      </c>
      <c r="P106" s="153">
        <f t="shared" si="66"/>
        <v>0</v>
      </c>
      <c r="Q106" s="78"/>
      <c r="R106" s="78"/>
      <c r="S106" s="148">
        <f t="shared" si="78"/>
        <v>0</v>
      </c>
      <c r="T106" s="78"/>
      <c r="U106" s="78"/>
      <c r="V106" s="148">
        <f t="shared" si="79"/>
        <v>0</v>
      </c>
      <c r="W106" s="148">
        <f t="shared" si="61"/>
        <v>0</v>
      </c>
      <c r="X106" s="75"/>
      <c r="Y106" s="83"/>
      <c r="Z106" s="84">
        <f t="shared" si="62"/>
        <v>0</v>
      </c>
      <c r="AA106" s="152">
        <f>IF(Parámetros!$D$18="N/A",0,W106-K106)</f>
        <v>0</v>
      </c>
      <c r="AB106" s="153">
        <f t="shared" si="63"/>
        <v>0</v>
      </c>
      <c r="AC106" s="153" t="e">
        <f t="shared" si="67"/>
        <v>#DIV/0!</v>
      </c>
      <c r="AD106" s="85"/>
      <c r="AE106" s="85"/>
      <c r="AF106" s="148">
        <f t="shared" si="80"/>
        <v>0</v>
      </c>
      <c r="AG106" s="75"/>
      <c r="AH106" s="83"/>
      <c r="AI106" s="152">
        <f>IF(Parámetros!$D$18="N/A",AF106-K106,AF106-W106)</f>
        <v>0</v>
      </c>
      <c r="AJ106" s="153">
        <f>IF(Parámetros!$D$18="N/A",IF(ISERROR(IF(AND(K106&gt;1,AF106=0),0%,IF(AND(K106=0,AF106&gt;1),100%,AI106/W106))),0,IF(AND(K106&gt;1,AF106=0),0%,IF(AND(K106=0,AF106&gt;1),100%,AI106/K106))),IF(ISERROR(IF(AND(W106&gt;1,AF106=0),0%,IF(AND(W106=0,AF106&gt;1),100%,AI106/W106))),0,IF(AND(W106&gt;1,AF106=0),0%,IF(AND(W106=0,AF106&gt;1),100%,AI106/W106))))</f>
        <v>0</v>
      </c>
      <c r="AK106" s="153" t="e">
        <f t="shared" si="68"/>
        <v>#DIV/0!</v>
      </c>
      <c r="AL106" s="78"/>
      <c r="AM106" s="78"/>
      <c r="AN106" s="148">
        <f t="shared" si="81"/>
        <v>0</v>
      </c>
      <c r="AO106" s="75"/>
      <c r="AP106" s="83"/>
      <c r="AQ106" s="152">
        <f t="shared" si="64"/>
        <v>0</v>
      </c>
      <c r="AR106" s="153">
        <f t="shared" si="65"/>
        <v>0</v>
      </c>
      <c r="AS106" s="153">
        <f t="shared" si="69"/>
        <v>0</v>
      </c>
    </row>
    <row r="107" spans="2:45" ht="15">
      <c r="B107" s="88"/>
      <c r="C107" s="88"/>
      <c r="D107" s="89" t="s">
        <v>376</v>
      </c>
      <c r="E107" s="90" t="s">
        <v>125</v>
      </c>
      <c r="F107" s="78"/>
      <c r="G107" s="78"/>
      <c r="H107" s="148">
        <f t="shared" si="76"/>
        <v>0</v>
      </c>
      <c r="I107" s="78"/>
      <c r="J107" s="78"/>
      <c r="K107" s="148">
        <f t="shared" si="77"/>
        <v>0</v>
      </c>
      <c r="L107" s="75"/>
      <c r="M107" s="83"/>
      <c r="N107" s="152">
        <f t="shared" si="59"/>
        <v>0</v>
      </c>
      <c r="O107" s="153">
        <f t="shared" si="60"/>
        <v>0</v>
      </c>
      <c r="P107" s="153">
        <f t="shared" si="66"/>
        <v>0</v>
      </c>
      <c r="Q107" s="78"/>
      <c r="R107" s="78"/>
      <c r="S107" s="148">
        <f t="shared" si="78"/>
        <v>0</v>
      </c>
      <c r="T107" s="78"/>
      <c r="U107" s="78"/>
      <c r="V107" s="148">
        <f t="shared" si="79"/>
        <v>0</v>
      </c>
      <c r="W107" s="148">
        <f t="shared" si="61"/>
        <v>0</v>
      </c>
      <c r="X107" s="75"/>
      <c r="Y107" s="83"/>
      <c r="Z107" s="84">
        <f t="shared" si="62"/>
        <v>0</v>
      </c>
      <c r="AA107" s="152">
        <f>IF(Parámetros!$D$18="N/A",0,W107-K107)</f>
        <v>0</v>
      </c>
      <c r="AB107" s="153">
        <f t="shared" si="63"/>
        <v>0</v>
      </c>
      <c r="AC107" s="153" t="e">
        <f t="shared" si="67"/>
        <v>#DIV/0!</v>
      </c>
      <c r="AD107" s="85"/>
      <c r="AE107" s="85"/>
      <c r="AF107" s="148">
        <f t="shared" si="80"/>
        <v>0</v>
      </c>
      <c r="AG107" s="75"/>
      <c r="AH107" s="83"/>
      <c r="AI107" s="152">
        <f>IF(Parámetros!$D$18="N/A",AF107-K107,AF107-W107)</f>
        <v>0</v>
      </c>
      <c r="AJ107" s="153">
        <f>IF(Parámetros!$D$18="N/A",IF(ISERROR(IF(AND(K107&gt;1,AF107=0),0%,IF(AND(K107=0,AF107&gt;1),100%,AI107/W107))),0,IF(AND(K107&gt;1,AF107=0),0%,IF(AND(K107=0,AF107&gt;1),100%,AI107/K107))),IF(ISERROR(IF(AND(W107&gt;1,AF107=0),0%,IF(AND(W107=0,AF107&gt;1),100%,AI107/W107))),0,IF(AND(W107&gt;1,AF107=0),0%,IF(AND(W107=0,AF107&gt;1),100%,AI107/W107))))</f>
        <v>0</v>
      </c>
      <c r="AK107" s="153" t="e">
        <f t="shared" si="68"/>
        <v>#DIV/0!</v>
      </c>
      <c r="AL107" s="78"/>
      <c r="AM107" s="78"/>
      <c r="AN107" s="148">
        <f t="shared" si="81"/>
        <v>0</v>
      </c>
      <c r="AO107" s="75"/>
      <c r="AP107" s="83"/>
      <c r="AQ107" s="152">
        <f t="shared" si="64"/>
        <v>0</v>
      </c>
      <c r="AR107" s="153">
        <f t="shared" si="65"/>
        <v>0</v>
      </c>
      <c r="AS107" s="153">
        <f t="shared" si="69"/>
        <v>0</v>
      </c>
    </row>
    <row r="108" spans="2:45" ht="15">
      <c r="B108" s="88"/>
      <c r="C108" s="88"/>
      <c r="D108" s="89" t="s">
        <v>377</v>
      </c>
      <c r="E108" s="90" t="s">
        <v>126</v>
      </c>
      <c r="F108" s="78"/>
      <c r="G108" s="78"/>
      <c r="H108" s="148">
        <f t="shared" si="76"/>
        <v>0</v>
      </c>
      <c r="I108" s="78"/>
      <c r="J108" s="78"/>
      <c r="K108" s="148">
        <f t="shared" si="77"/>
        <v>0</v>
      </c>
      <c r="L108" s="75"/>
      <c r="M108" s="83"/>
      <c r="N108" s="152">
        <f t="shared" si="59"/>
        <v>0</v>
      </c>
      <c r="O108" s="153">
        <f t="shared" si="60"/>
        <v>0</v>
      </c>
      <c r="P108" s="153">
        <f t="shared" si="66"/>
        <v>0</v>
      </c>
      <c r="Q108" s="78"/>
      <c r="R108" s="78"/>
      <c r="S108" s="148">
        <f t="shared" si="78"/>
        <v>0</v>
      </c>
      <c r="T108" s="78"/>
      <c r="U108" s="78"/>
      <c r="V108" s="148">
        <f t="shared" si="79"/>
        <v>0</v>
      </c>
      <c r="W108" s="148">
        <f t="shared" si="61"/>
        <v>0</v>
      </c>
      <c r="X108" s="75"/>
      <c r="Y108" s="83"/>
      <c r="Z108" s="84">
        <f t="shared" si="62"/>
        <v>0</v>
      </c>
      <c r="AA108" s="152">
        <f>IF(Parámetros!$D$18="N/A",0,W108-K108)</f>
        <v>0</v>
      </c>
      <c r="AB108" s="153">
        <f t="shared" si="63"/>
        <v>0</v>
      </c>
      <c r="AC108" s="153" t="e">
        <f t="shared" si="67"/>
        <v>#DIV/0!</v>
      </c>
      <c r="AD108" s="85"/>
      <c r="AE108" s="85"/>
      <c r="AF108" s="148">
        <f t="shared" si="80"/>
        <v>0</v>
      </c>
      <c r="AG108" s="75"/>
      <c r="AH108" s="83"/>
      <c r="AI108" s="152">
        <f>IF(Parámetros!$D$18="N/A",AF108-K108,AF108-W108)</f>
        <v>0</v>
      </c>
      <c r="AJ108" s="153">
        <f>IF(Parámetros!$D$18="N/A",IF(ISERROR(IF(AND(K108&gt;1,AF108=0),0%,IF(AND(K108=0,AF108&gt;1),100%,AI108/W108))),0,IF(AND(K108&gt;1,AF108=0),0%,IF(AND(K108=0,AF108&gt;1),100%,AI108/K108))),IF(ISERROR(IF(AND(W108&gt;1,AF108=0),0%,IF(AND(W108=0,AF108&gt;1),100%,AI108/W108))),0,IF(AND(W108&gt;1,AF108=0),0%,IF(AND(W108=0,AF108&gt;1),100%,AI108/W108))))</f>
        <v>0</v>
      </c>
      <c r="AK108" s="153" t="e">
        <f t="shared" si="68"/>
        <v>#DIV/0!</v>
      </c>
      <c r="AL108" s="78"/>
      <c r="AM108" s="78"/>
      <c r="AN108" s="148">
        <f t="shared" si="81"/>
        <v>0</v>
      </c>
      <c r="AO108" s="75"/>
      <c r="AP108" s="83"/>
      <c r="AQ108" s="152">
        <f t="shared" si="64"/>
        <v>0</v>
      </c>
      <c r="AR108" s="153">
        <f t="shared" si="65"/>
        <v>0</v>
      </c>
      <c r="AS108" s="153">
        <f t="shared" si="69"/>
        <v>0</v>
      </c>
    </row>
    <row r="109" spans="2:45" ht="15">
      <c r="B109" s="88"/>
      <c r="C109" s="88"/>
      <c r="D109" s="89" t="s">
        <v>378</v>
      </c>
      <c r="E109" s="90" t="s">
        <v>112</v>
      </c>
      <c r="F109" s="78"/>
      <c r="G109" s="78"/>
      <c r="H109" s="148">
        <f t="shared" si="76"/>
        <v>0</v>
      </c>
      <c r="I109" s="78"/>
      <c r="J109" s="78"/>
      <c r="K109" s="148">
        <f t="shared" si="77"/>
        <v>0</v>
      </c>
      <c r="L109" s="75"/>
      <c r="M109" s="83"/>
      <c r="N109" s="152">
        <f t="shared" si="59"/>
        <v>0</v>
      </c>
      <c r="O109" s="153">
        <f t="shared" si="60"/>
        <v>0</v>
      </c>
      <c r="P109" s="153">
        <f t="shared" si="66"/>
        <v>0</v>
      </c>
      <c r="Q109" s="78"/>
      <c r="R109" s="78"/>
      <c r="S109" s="148">
        <f t="shared" si="78"/>
        <v>0</v>
      </c>
      <c r="T109" s="78"/>
      <c r="U109" s="78"/>
      <c r="V109" s="148">
        <f t="shared" si="79"/>
        <v>0</v>
      </c>
      <c r="W109" s="148">
        <f t="shared" si="61"/>
        <v>0</v>
      </c>
      <c r="X109" s="75"/>
      <c r="Y109" s="83"/>
      <c r="Z109" s="84">
        <f t="shared" si="62"/>
        <v>0</v>
      </c>
      <c r="AA109" s="152">
        <f>IF(Parámetros!$D$18="N/A",0,W109-K109)</f>
        <v>0</v>
      </c>
      <c r="AB109" s="153">
        <f t="shared" si="63"/>
        <v>0</v>
      </c>
      <c r="AC109" s="153" t="e">
        <f t="shared" si="67"/>
        <v>#DIV/0!</v>
      </c>
      <c r="AD109" s="85"/>
      <c r="AE109" s="85"/>
      <c r="AF109" s="148">
        <f t="shared" si="80"/>
        <v>0</v>
      </c>
      <c r="AG109" s="75"/>
      <c r="AH109" s="83"/>
      <c r="AI109" s="152">
        <f>IF(Parámetros!$D$18="N/A",AF109-K109,AF109-W109)</f>
        <v>0</v>
      </c>
      <c r="AJ109" s="153">
        <f>IF(Parámetros!$D$18="N/A",IF(ISERROR(IF(AND(K109&gt;1,AF109=0),0%,IF(AND(K109=0,AF109&gt;1),100%,AI109/W109))),0,IF(AND(K109&gt;1,AF109=0),0%,IF(AND(K109=0,AF109&gt;1),100%,AI109/K109))),IF(ISERROR(IF(AND(W109&gt;1,AF109=0),0%,IF(AND(W109=0,AF109&gt;1),100%,AI109/W109))),0,IF(AND(W109&gt;1,AF109=0),0%,IF(AND(W109=0,AF109&gt;1),100%,AI109/W109))))</f>
        <v>0</v>
      </c>
      <c r="AK109" s="153" t="e">
        <f t="shared" si="68"/>
        <v>#DIV/0!</v>
      </c>
      <c r="AL109" s="78"/>
      <c r="AM109" s="78"/>
      <c r="AN109" s="148">
        <f t="shared" si="81"/>
        <v>0</v>
      </c>
      <c r="AO109" s="75"/>
      <c r="AP109" s="83"/>
      <c r="AQ109" s="152">
        <f t="shared" si="64"/>
        <v>0</v>
      </c>
      <c r="AR109" s="153">
        <f t="shared" si="65"/>
        <v>0</v>
      </c>
      <c r="AS109" s="153">
        <f t="shared" si="69"/>
        <v>0</v>
      </c>
    </row>
    <row r="110" spans="2:45" ht="15">
      <c r="B110" s="88"/>
      <c r="C110" s="88"/>
      <c r="D110" s="91" t="s">
        <v>240</v>
      </c>
      <c r="E110" s="92" t="s">
        <v>135</v>
      </c>
      <c r="F110" s="78"/>
      <c r="G110" s="78"/>
      <c r="H110" s="148">
        <f>SUM(H111:H116)</f>
        <v>0</v>
      </c>
      <c r="I110" s="78"/>
      <c r="J110" s="78"/>
      <c r="K110" s="148">
        <f>SUM(K111:K116)</f>
        <v>0</v>
      </c>
      <c r="L110" s="75"/>
      <c r="M110" s="83"/>
      <c r="N110" s="152">
        <f t="shared" si="59"/>
        <v>0</v>
      </c>
      <c r="O110" s="153">
        <f t="shared" si="60"/>
        <v>0</v>
      </c>
      <c r="P110" s="153">
        <f t="shared" si="66"/>
        <v>0</v>
      </c>
      <c r="Q110" s="78"/>
      <c r="R110" s="78"/>
      <c r="S110" s="148">
        <f>SUM(S111:S116)</f>
        <v>0</v>
      </c>
      <c r="T110" s="78"/>
      <c r="U110" s="78"/>
      <c r="V110" s="148">
        <f>SUM(V111:V116)</f>
        <v>0</v>
      </c>
      <c r="W110" s="148">
        <f t="shared" si="61"/>
        <v>0</v>
      </c>
      <c r="X110" s="75"/>
      <c r="Y110" s="83"/>
      <c r="Z110" s="84">
        <f t="shared" si="62"/>
        <v>0</v>
      </c>
      <c r="AA110" s="152">
        <f>IF(Parámetros!$D$18="N/A",0,W110-K110)</f>
        <v>0</v>
      </c>
      <c r="AB110" s="153">
        <f t="shared" si="63"/>
        <v>0</v>
      </c>
      <c r="AC110" s="153" t="e">
        <f t="shared" si="67"/>
        <v>#DIV/0!</v>
      </c>
      <c r="AD110" s="85"/>
      <c r="AE110" s="85"/>
      <c r="AF110" s="148">
        <f>SUM(AF111:AF116)</f>
        <v>0</v>
      </c>
      <c r="AG110" s="75"/>
      <c r="AH110" s="83"/>
      <c r="AI110" s="152">
        <f>IF(Parámetros!$D$18="N/A",AF110-K110,AF110-W110)</f>
        <v>0</v>
      </c>
      <c r="AJ110" s="153">
        <f>IF(Parámetros!$D$18="N/A",IF(ISERROR(IF(AND(K110&gt;1,AF110=0),0%,IF(AND(K110=0,AF110&gt;1),100%,AI110/W110))),0,IF(AND(K110&gt;1,AF110=0),0%,IF(AND(K110=0,AF110&gt;1),100%,AI110/K110))),IF(ISERROR(IF(AND(W110&gt;1,AF110=0),0%,IF(AND(W110=0,AF110&gt;1),100%,AI110/W110))),0,IF(AND(W110&gt;1,AF110=0),0%,IF(AND(W110=0,AF110&gt;1),100%,AI110/W110))))</f>
        <v>0</v>
      </c>
      <c r="AK110" s="153" t="e">
        <f t="shared" si="68"/>
        <v>#DIV/0!</v>
      </c>
      <c r="AL110" s="78"/>
      <c r="AM110" s="78"/>
      <c r="AN110" s="148">
        <f>SUM(AN111:AN116)</f>
        <v>0</v>
      </c>
      <c r="AO110" s="75"/>
      <c r="AP110" s="83"/>
      <c r="AQ110" s="152">
        <f t="shared" si="64"/>
        <v>0</v>
      </c>
      <c r="AR110" s="153">
        <f t="shared" si="65"/>
        <v>0</v>
      </c>
      <c r="AS110" s="153">
        <f t="shared" si="69"/>
        <v>0</v>
      </c>
    </row>
    <row r="111" spans="2:45" ht="15">
      <c r="B111" s="88"/>
      <c r="C111" s="88"/>
      <c r="D111" s="89" t="s">
        <v>379</v>
      </c>
      <c r="E111" s="90" t="s">
        <v>122</v>
      </c>
      <c r="F111" s="78"/>
      <c r="G111" s="78"/>
      <c r="H111" s="148">
        <f aca="true" t="shared" si="82" ref="H111:H116">+F111+G111</f>
        <v>0</v>
      </c>
      <c r="I111" s="78"/>
      <c r="J111" s="78"/>
      <c r="K111" s="148">
        <f aca="true" t="shared" si="83" ref="K111:K116">+I111+J111</f>
        <v>0</v>
      </c>
      <c r="L111" s="75"/>
      <c r="M111" s="83"/>
      <c r="N111" s="152">
        <f t="shared" si="59"/>
        <v>0</v>
      </c>
      <c r="O111" s="153">
        <f t="shared" si="60"/>
        <v>0</v>
      </c>
      <c r="P111" s="153">
        <f t="shared" si="66"/>
        <v>0</v>
      </c>
      <c r="Q111" s="78"/>
      <c r="R111" s="78"/>
      <c r="S111" s="148">
        <f aca="true" t="shared" si="84" ref="S111:S116">+Q111+R111</f>
        <v>0</v>
      </c>
      <c r="T111" s="78"/>
      <c r="U111" s="78"/>
      <c r="V111" s="148">
        <f aca="true" t="shared" si="85" ref="V111:V116">+T111+U111</f>
        <v>0</v>
      </c>
      <c r="W111" s="148">
        <f t="shared" si="61"/>
        <v>0</v>
      </c>
      <c r="X111" s="75"/>
      <c r="Y111" s="83"/>
      <c r="Z111" s="84">
        <f t="shared" si="62"/>
        <v>0</v>
      </c>
      <c r="AA111" s="152">
        <f>IF(Parámetros!$D$18="N/A",0,W111-K111)</f>
        <v>0</v>
      </c>
      <c r="AB111" s="153">
        <f t="shared" si="63"/>
        <v>0</v>
      </c>
      <c r="AC111" s="153" t="e">
        <f t="shared" si="67"/>
        <v>#DIV/0!</v>
      </c>
      <c r="AD111" s="85"/>
      <c r="AE111" s="85"/>
      <c r="AF111" s="148">
        <f aca="true" t="shared" si="86" ref="AF111:AF116">+AD111+AE111</f>
        <v>0</v>
      </c>
      <c r="AG111" s="75"/>
      <c r="AH111" s="83"/>
      <c r="AI111" s="152">
        <f>IF(Parámetros!$D$18="N/A",AF111-K111,AF111-W111)</f>
        <v>0</v>
      </c>
      <c r="AJ111" s="153">
        <f>IF(Parámetros!$D$18="N/A",IF(ISERROR(IF(AND(K111&gt;1,AF111=0),0%,IF(AND(K111=0,AF111&gt;1),100%,AI111/W111))),0,IF(AND(K111&gt;1,AF111=0),0%,IF(AND(K111=0,AF111&gt;1),100%,AI111/K111))),IF(ISERROR(IF(AND(W111&gt;1,AF111=0),0%,IF(AND(W111=0,AF111&gt;1),100%,AI111/W111))),0,IF(AND(W111&gt;1,AF111=0),0%,IF(AND(W111=0,AF111&gt;1),100%,AI111/W111))))</f>
        <v>0</v>
      </c>
      <c r="AK111" s="153" t="e">
        <f t="shared" si="68"/>
        <v>#DIV/0!</v>
      </c>
      <c r="AL111" s="78"/>
      <c r="AM111" s="78"/>
      <c r="AN111" s="148">
        <f aca="true" t="shared" si="87" ref="AN111:AN116">+AL111+AM111</f>
        <v>0</v>
      </c>
      <c r="AO111" s="75"/>
      <c r="AP111" s="83"/>
      <c r="AQ111" s="152">
        <f t="shared" si="64"/>
        <v>0</v>
      </c>
      <c r="AR111" s="153">
        <f t="shared" si="65"/>
        <v>0</v>
      </c>
      <c r="AS111" s="153">
        <f t="shared" si="69"/>
        <v>0</v>
      </c>
    </row>
    <row r="112" spans="2:45" ht="15">
      <c r="B112" s="88"/>
      <c r="C112" s="88"/>
      <c r="D112" s="89" t="s">
        <v>380</v>
      </c>
      <c r="E112" s="90" t="s">
        <v>123</v>
      </c>
      <c r="F112" s="78"/>
      <c r="G112" s="78"/>
      <c r="H112" s="148">
        <f t="shared" si="82"/>
        <v>0</v>
      </c>
      <c r="I112" s="78"/>
      <c r="J112" s="78"/>
      <c r="K112" s="148">
        <f t="shared" si="83"/>
        <v>0</v>
      </c>
      <c r="L112" s="75"/>
      <c r="M112" s="83"/>
      <c r="N112" s="152">
        <f t="shared" si="59"/>
        <v>0</v>
      </c>
      <c r="O112" s="153">
        <f t="shared" si="60"/>
        <v>0</v>
      </c>
      <c r="P112" s="153">
        <f t="shared" si="66"/>
        <v>0</v>
      </c>
      <c r="Q112" s="78"/>
      <c r="R112" s="78"/>
      <c r="S112" s="148">
        <f t="shared" si="84"/>
        <v>0</v>
      </c>
      <c r="T112" s="78"/>
      <c r="U112" s="78"/>
      <c r="V112" s="148">
        <f t="shared" si="85"/>
        <v>0</v>
      </c>
      <c r="W112" s="148">
        <f t="shared" si="61"/>
        <v>0</v>
      </c>
      <c r="X112" s="75"/>
      <c r="Y112" s="83"/>
      <c r="Z112" s="84">
        <f t="shared" si="62"/>
        <v>0</v>
      </c>
      <c r="AA112" s="152">
        <f>IF(Parámetros!$D$18="N/A",0,W112-K112)</f>
        <v>0</v>
      </c>
      <c r="AB112" s="153">
        <f t="shared" si="63"/>
        <v>0</v>
      </c>
      <c r="AC112" s="153" t="e">
        <f t="shared" si="67"/>
        <v>#DIV/0!</v>
      </c>
      <c r="AD112" s="85"/>
      <c r="AE112" s="85"/>
      <c r="AF112" s="148">
        <f t="shared" si="86"/>
        <v>0</v>
      </c>
      <c r="AG112" s="75"/>
      <c r="AH112" s="83"/>
      <c r="AI112" s="152">
        <f>IF(Parámetros!$D$18="N/A",AF112-K112,AF112-W112)</f>
        <v>0</v>
      </c>
      <c r="AJ112" s="153">
        <f>IF(Parámetros!$D$18="N/A",IF(ISERROR(IF(AND(K112&gt;1,AF112=0),0%,IF(AND(K112=0,AF112&gt;1),100%,AI112/W112))),0,IF(AND(K112&gt;1,AF112=0),0%,IF(AND(K112=0,AF112&gt;1),100%,AI112/K112))),IF(ISERROR(IF(AND(W112&gt;1,AF112=0),0%,IF(AND(W112=0,AF112&gt;1),100%,AI112/W112))),0,IF(AND(W112&gt;1,AF112=0),0%,IF(AND(W112=0,AF112&gt;1),100%,AI112/W112))))</f>
        <v>0</v>
      </c>
      <c r="AK112" s="153" t="e">
        <f t="shared" si="68"/>
        <v>#DIV/0!</v>
      </c>
      <c r="AL112" s="78"/>
      <c r="AM112" s="78"/>
      <c r="AN112" s="148">
        <f t="shared" si="87"/>
        <v>0</v>
      </c>
      <c r="AO112" s="75"/>
      <c r="AP112" s="83"/>
      <c r="AQ112" s="152">
        <f t="shared" si="64"/>
        <v>0</v>
      </c>
      <c r="AR112" s="153">
        <f t="shared" si="65"/>
        <v>0</v>
      </c>
      <c r="AS112" s="153">
        <f t="shared" si="69"/>
        <v>0</v>
      </c>
    </row>
    <row r="113" spans="2:45" ht="15">
      <c r="B113" s="88"/>
      <c r="C113" s="88"/>
      <c r="D113" s="89" t="s">
        <v>381</v>
      </c>
      <c r="E113" s="90" t="s">
        <v>124</v>
      </c>
      <c r="F113" s="78"/>
      <c r="G113" s="78"/>
      <c r="H113" s="148">
        <f t="shared" si="82"/>
        <v>0</v>
      </c>
      <c r="I113" s="78"/>
      <c r="J113" s="78"/>
      <c r="K113" s="148">
        <f t="shared" si="83"/>
        <v>0</v>
      </c>
      <c r="L113" s="75"/>
      <c r="M113" s="83"/>
      <c r="N113" s="152">
        <f t="shared" si="59"/>
        <v>0</v>
      </c>
      <c r="O113" s="153">
        <f t="shared" si="60"/>
        <v>0</v>
      </c>
      <c r="P113" s="153">
        <f t="shared" si="66"/>
        <v>0</v>
      </c>
      <c r="Q113" s="78"/>
      <c r="R113" s="78"/>
      <c r="S113" s="148">
        <f t="shared" si="84"/>
        <v>0</v>
      </c>
      <c r="T113" s="78"/>
      <c r="U113" s="78"/>
      <c r="V113" s="148">
        <f t="shared" si="85"/>
        <v>0</v>
      </c>
      <c r="W113" s="148">
        <f t="shared" si="61"/>
        <v>0</v>
      </c>
      <c r="X113" s="75"/>
      <c r="Y113" s="83"/>
      <c r="Z113" s="84">
        <f t="shared" si="62"/>
        <v>0</v>
      </c>
      <c r="AA113" s="152">
        <f>IF(Parámetros!$D$18="N/A",0,W113-K113)</f>
        <v>0</v>
      </c>
      <c r="AB113" s="153">
        <f t="shared" si="63"/>
        <v>0</v>
      </c>
      <c r="AC113" s="153" t="e">
        <f t="shared" si="67"/>
        <v>#DIV/0!</v>
      </c>
      <c r="AD113" s="85"/>
      <c r="AE113" s="85"/>
      <c r="AF113" s="148">
        <f t="shared" si="86"/>
        <v>0</v>
      </c>
      <c r="AG113" s="75"/>
      <c r="AH113" s="83"/>
      <c r="AI113" s="152">
        <f>IF(Parámetros!$D$18="N/A",AF113-K113,AF113-W113)</f>
        <v>0</v>
      </c>
      <c r="AJ113" s="153">
        <f>IF(Parámetros!$D$18="N/A",IF(ISERROR(IF(AND(K113&gt;1,AF113=0),0%,IF(AND(K113=0,AF113&gt;1),100%,AI113/W113))),0,IF(AND(K113&gt;1,AF113=0),0%,IF(AND(K113=0,AF113&gt;1),100%,AI113/K113))),IF(ISERROR(IF(AND(W113&gt;1,AF113=0),0%,IF(AND(W113=0,AF113&gt;1),100%,AI113/W113))),0,IF(AND(W113&gt;1,AF113=0),0%,IF(AND(W113=0,AF113&gt;1),100%,AI113/W113))))</f>
        <v>0</v>
      </c>
      <c r="AK113" s="153" t="e">
        <f t="shared" si="68"/>
        <v>#DIV/0!</v>
      </c>
      <c r="AL113" s="78"/>
      <c r="AM113" s="78"/>
      <c r="AN113" s="148">
        <f t="shared" si="87"/>
        <v>0</v>
      </c>
      <c r="AO113" s="75"/>
      <c r="AP113" s="83"/>
      <c r="AQ113" s="152">
        <f t="shared" si="64"/>
        <v>0</v>
      </c>
      <c r="AR113" s="153">
        <f t="shared" si="65"/>
        <v>0</v>
      </c>
      <c r="AS113" s="153">
        <f t="shared" si="69"/>
        <v>0</v>
      </c>
    </row>
    <row r="114" spans="2:45" ht="15">
      <c r="B114" s="88"/>
      <c r="C114" s="88"/>
      <c r="D114" s="89" t="s">
        <v>382</v>
      </c>
      <c r="E114" s="90" t="s">
        <v>125</v>
      </c>
      <c r="F114" s="78"/>
      <c r="G114" s="78"/>
      <c r="H114" s="148">
        <f t="shared" si="82"/>
        <v>0</v>
      </c>
      <c r="I114" s="78"/>
      <c r="J114" s="78"/>
      <c r="K114" s="148">
        <f t="shared" si="83"/>
        <v>0</v>
      </c>
      <c r="L114" s="75"/>
      <c r="M114" s="83"/>
      <c r="N114" s="152">
        <f t="shared" si="59"/>
        <v>0</v>
      </c>
      <c r="O114" s="153">
        <f t="shared" si="60"/>
        <v>0</v>
      </c>
      <c r="P114" s="153">
        <f t="shared" si="66"/>
        <v>0</v>
      </c>
      <c r="Q114" s="78"/>
      <c r="R114" s="78"/>
      <c r="S114" s="148">
        <f t="shared" si="84"/>
        <v>0</v>
      </c>
      <c r="T114" s="78"/>
      <c r="U114" s="78"/>
      <c r="V114" s="148">
        <f t="shared" si="85"/>
        <v>0</v>
      </c>
      <c r="W114" s="148">
        <f t="shared" si="61"/>
        <v>0</v>
      </c>
      <c r="X114" s="75"/>
      <c r="Y114" s="83"/>
      <c r="Z114" s="84">
        <f t="shared" si="62"/>
        <v>0</v>
      </c>
      <c r="AA114" s="152">
        <f>IF(Parámetros!$D$18="N/A",0,W114-K114)</f>
        <v>0</v>
      </c>
      <c r="AB114" s="153">
        <f t="shared" si="63"/>
        <v>0</v>
      </c>
      <c r="AC114" s="153" t="e">
        <f t="shared" si="67"/>
        <v>#DIV/0!</v>
      </c>
      <c r="AD114" s="85"/>
      <c r="AE114" s="85"/>
      <c r="AF114" s="148">
        <f t="shared" si="86"/>
        <v>0</v>
      </c>
      <c r="AG114" s="75"/>
      <c r="AH114" s="83"/>
      <c r="AI114" s="152">
        <f>IF(Parámetros!$D$18="N/A",AF114-K114,AF114-W114)</f>
        <v>0</v>
      </c>
      <c r="AJ114" s="153">
        <f>IF(Parámetros!$D$18="N/A",IF(ISERROR(IF(AND(K114&gt;1,AF114=0),0%,IF(AND(K114=0,AF114&gt;1),100%,AI114/W114))),0,IF(AND(K114&gt;1,AF114=0),0%,IF(AND(K114=0,AF114&gt;1),100%,AI114/K114))),IF(ISERROR(IF(AND(W114&gt;1,AF114=0),0%,IF(AND(W114=0,AF114&gt;1),100%,AI114/W114))),0,IF(AND(W114&gt;1,AF114=0),0%,IF(AND(W114=0,AF114&gt;1),100%,AI114/W114))))</f>
        <v>0</v>
      </c>
      <c r="AK114" s="153" t="e">
        <f t="shared" si="68"/>
        <v>#DIV/0!</v>
      </c>
      <c r="AL114" s="78"/>
      <c r="AM114" s="78"/>
      <c r="AN114" s="148">
        <f t="shared" si="87"/>
        <v>0</v>
      </c>
      <c r="AO114" s="75"/>
      <c r="AP114" s="83"/>
      <c r="AQ114" s="152">
        <f t="shared" si="64"/>
        <v>0</v>
      </c>
      <c r="AR114" s="153">
        <f t="shared" si="65"/>
        <v>0</v>
      </c>
      <c r="AS114" s="153">
        <f t="shared" si="69"/>
        <v>0</v>
      </c>
    </row>
    <row r="115" spans="2:45" ht="15">
      <c r="B115" s="88"/>
      <c r="C115" s="88"/>
      <c r="D115" s="89" t="s">
        <v>383</v>
      </c>
      <c r="E115" s="90" t="s">
        <v>126</v>
      </c>
      <c r="F115" s="78"/>
      <c r="G115" s="78"/>
      <c r="H115" s="148">
        <f t="shared" si="82"/>
        <v>0</v>
      </c>
      <c r="I115" s="78"/>
      <c r="J115" s="78"/>
      <c r="K115" s="148">
        <f t="shared" si="83"/>
        <v>0</v>
      </c>
      <c r="L115" s="75"/>
      <c r="M115" s="83"/>
      <c r="N115" s="152">
        <f t="shared" si="59"/>
        <v>0</v>
      </c>
      <c r="O115" s="153">
        <f t="shared" si="60"/>
        <v>0</v>
      </c>
      <c r="P115" s="153">
        <f t="shared" si="66"/>
        <v>0</v>
      </c>
      <c r="Q115" s="78"/>
      <c r="R115" s="78"/>
      <c r="S115" s="148">
        <f t="shared" si="84"/>
        <v>0</v>
      </c>
      <c r="T115" s="78"/>
      <c r="U115" s="78"/>
      <c r="V115" s="148">
        <f t="shared" si="85"/>
        <v>0</v>
      </c>
      <c r="W115" s="148">
        <f t="shared" si="61"/>
        <v>0</v>
      </c>
      <c r="X115" s="75"/>
      <c r="Y115" s="83"/>
      <c r="Z115" s="84">
        <f t="shared" si="62"/>
        <v>0</v>
      </c>
      <c r="AA115" s="152">
        <f>IF(Parámetros!$D$18="N/A",0,W115-K115)</f>
        <v>0</v>
      </c>
      <c r="AB115" s="153">
        <f t="shared" si="63"/>
        <v>0</v>
      </c>
      <c r="AC115" s="153" t="e">
        <f t="shared" si="67"/>
        <v>#DIV/0!</v>
      </c>
      <c r="AD115" s="85"/>
      <c r="AE115" s="85"/>
      <c r="AF115" s="148">
        <f t="shared" si="86"/>
        <v>0</v>
      </c>
      <c r="AG115" s="75"/>
      <c r="AH115" s="83"/>
      <c r="AI115" s="152">
        <f>IF(Parámetros!$D$18="N/A",AF115-K115,AF115-W115)</f>
        <v>0</v>
      </c>
      <c r="AJ115" s="153">
        <f>IF(Parámetros!$D$18="N/A",IF(ISERROR(IF(AND(K115&gt;1,AF115=0),0%,IF(AND(K115=0,AF115&gt;1),100%,AI115/W115))),0,IF(AND(K115&gt;1,AF115=0),0%,IF(AND(K115=0,AF115&gt;1),100%,AI115/K115))),IF(ISERROR(IF(AND(W115&gt;1,AF115=0),0%,IF(AND(W115=0,AF115&gt;1),100%,AI115/W115))),0,IF(AND(W115&gt;1,AF115=0),0%,IF(AND(W115=0,AF115&gt;1),100%,AI115/W115))))</f>
        <v>0</v>
      </c>
      <c r="AK115" s="153" t="e">
        <f t="shared" si="68"/>
        <v>#DIV/0!</v>
      </c>
      <c r="AL115" s="78"/>
      <c r="AM115" s="78"/>
      <c r="AN115" s="148">
        <f t="shared" si="87"/>
        <v>0</v>
      </c>
      <c r="AO115" s="75"/>
      <c r="AP115" s="83"/>
      <c r="AQ115" s="152">
        <f t="shared" si="64"/>
        <v>0</v>
      </c>
      <c r="AR115" s="153">
        <f t="shared" si="65"/>
        <v>0</v>
      </c>
      <c r="AS115" s="153">
        <f t="shared" si="69"/>
        <v>0</v>
      </c>
    </row>
    <row r="116" spans="2:45" ht="15">
      <c r="B116" s="88"/>
      <c r="C116" s="88"/>
      <c r="D116" s="89" t="s">
        <v>384</v>
      </c>
      <c r="E116" s="90" t="s">
        <v>112</v>
      </c>
      <c r="F116" s="78"/>
      <c r="G116" s="78"/>
      <c r="H116" s="148">
        <f t="shared" si="82"/>
        <v>0</v>
      </c>
      <c r="I116" s="78"/>
      <c r="J116" s="78"/>
      <c r="K116" s="148">
        <f t="shared" si="83"/>
        <v>0</v>
      </c>
      <c r="L116" s="75"/>
      <c r="M116" s="83"/>
      <c r="N116" s="152">
        <f t="shared" si="59"/>
        <v>0</v>
      </c>
      <c r="O116" s="153">
        <f t="shared" si="60"/>
        <v>0</v>
      </c>
      <c r="P116" s="153">
        <f t="shared" si="66"/>
        <v>0</v>
      </c>
      <c r="Q116" s="78"/>
      <c r="R116" s="78"/>
      <c r="S116" s="148">
        <f t="shared" si="84"/>
        <v>0</v>
      </c>
      <c r="T116" s="78"/>
      <c r="U116" s="78"/>
      <c r="V116" s="148">
        <f t="shared" si="85"/>
        <v>0</v>
      </c>
      <c r="W116" s="148">
        <f t="shared" si="61"/>
        <v>0</v>
      </c>
      <c r="X116" s="75"/>
      <c r="Y116" s="83"/>
      <c r="Z116" s="84">
        <f t="shared" si="62"/>
        <v>0</v>
      </c>
      <c r="AA116" s="152">
        <f>IF(Parámetros!$D$18="N/A",0,W116-K116)</f>
        <v>0</v>
      </c>
      <c r="AB116" s="153">
        <f t="shared" si="63"/>
        <v>0</v>
      </c>
      <c r="AC116" s="153" t="e">
        <f t="shared" si="67"/>
        <v>#DIV/0!</v>
      </c>
      <c r="AD116" s="85"/>
      <c r="AE116" s="85"/>
      <c r="AF116" s="148">
        <f t="shared" si="86"/>
        <v>0</v>
      </c>
      <c r="AG116" s="75"/>
      <c r="AH116" s="83"/>
      <c r="AI116" s="152">
        <f>IF(Parámetros!$D$18="N/A",AF116-K116,AF116-W116)</f>
        <v>0</v>
      </c>
      <c r="AJ116" s="153">
        <f>IF(Parámetros!$D$18="N/A",IF(ISERROR(IF(AND(K116&gt;1,AF116=0),0%,IF(AND(K116=0,AF116&gt;1),100%,AI116/W116))),0,IF(AND(K116&gt;1,AF116=0),0%,IF(AND(K116=0,AF116&gt;1),100%,AI116/K116))),IF(ISERROR(IF(AND(W116&gt;1,AF116=0),0%,IF(AND(W116=0,AF116&gt;1),100%,AI116/W116))),0,IF(AND(W116&gt;1,AF116=0),0%,IF(AND(W116=0,AF116&gt;1),100%,AI116/W116))))</f>
        <v>0</v>
      </c>
      <c r="AK116" s="153" t="e">
        <f t="shared" si="68"/>
        <v>#DIV/0!</v>
      </c>
      <c r="AL116" s="78"/>
      <c r="AM116" s="78"/>
      <c r="AN116" s="148">
        <f t="shared" si="87"/>
        <v>0</v>
      </c>
      <c r="AO116" s="75"/>
      <c r="AP116" s="83"/>
      <c r="AQ116" s="152">
        <f t="shared" si="64"/>
        <v>0</v>
      </c>
      <c r="AR116" s="153">
        <f t="shared" si="65"/>
        <v>0</v>
      </c>
      <c r="AS116" s="153">
        <f t="shared" si="69"/>
        <v>0</v>
      </c>
    </row>
    <row r="117" spans="2:45" ht="15">
      <c r="B117" s="88"/>
      <c r="C117" s="88"/>
      <c r="D117" s="91" t="s">
        <v>241</v>
      </c>
      <c r="E117" s="92" t="s">
        <v>136</v>
      </c>
      <c r="F117" s="78"/>
      <c r="G117" s="78"/>
      <c r="H117" s="148">
        <f>SUM(H118:H123)</f>
        <v>0</v>
      </c>
      <c r="I117" s="78"/>
      <c r="J117" s="78"/>
      <c r="K117" s="148">
        <f>SUM(K118:K123)</f>
        <v>0</v>
      </c>
      <c r="L117" s="75"/>
      <c r="M117" s="83"/>
      <c r="N117" s="152">
        <f t="shared" si="59"/>
        <v>0</v>
      </c>
      <c r="O117" s="153">
        <f t="shared" si="60"/>
        <v>0</v>
      </c>
      <c r="P117" s="153">
        <f t="shared" si="66"/>
        <v>0</v>
      </c>
      <c r="Q117" s="78"/>
      <c r="R117" s="78"/>
      <c r="S117" s="148">
        <f>SUM(S118:S123)</f>
        <v>0</v>
      </c>
      <c r="T117" s="78"/>
      <c r="U117" s="78"/>
      <c r="V117" s="148">
        <f>SUM(V118:V123)</f>
        <v>0</v>
      </c>
      <c r="W117" s="148">
        <f t="shared" si="61"/>
        <v>0</v>
      </c>
      <c r="X117" s="75"/>
      <c r="Y117" s="83"/>
      <c r="Z117" s="84">
        <f t="shared" si="62"/>
        <v>0</v>
      </c>
      <c r="AA117" s="152">
        <f>IF(Parámetros!$D$18="N/A",0,W117-K117)</f>
        <v>0</v>
      </c>
      <c r="AB117" s="153">
        <f t="shared" si="63"/>
        <v>0</v>
      </c>
      <c r="AC117" s="153" t="e">
        <f t="shared" si="67"/>
        <v>#DIV/0!</v>
      </c>
      <c r="AD117" s="85"/>
      <c r="AE117" s="85"/>
      <c r="AF117" s="148">
        <f>SUM(AF118:AF123)</f>
        <v>0</v>
      </c>
      <c r="AG117" s="75"/>
      <c r="AH117" s="83"/>
      <c r="AI117" s="152">
        <f>IF(Parámetros!$D$18="N/A",AF117-K117,AF117-W117)</f>
        <v>0</v>
      </c>
      <c r="AJ117" s="153">
        <f>IF(Parámetros!$D$18="N/A",IF(ISERROR(IF(AND(K117&gt;1,AF117=0),0%,IF(AND(K117=0,AF117&gt;1),100%,AI117/W117))),0,IF(AND(K117&gt;1,AF117=0),0%,IF(AND(K117=0,AF117&gt;1),100%,AI117/K117))),IF(ISERROR(IF(AND(W117&gt;1,AF117=0),0%,IF(AND(W117=0,AF117&gt;1),100%,AI117/W117))),0,IF(AND(W117&gt;1,AF117=0),0%,IF(AND(W117=0,AF117&gt;1),100%,AI117/W117))))</f>
        <v>0</v>
      </c>
      <c r="AK117" s="153" t="e">
        <f t="shared" si="68"/>
        <v>#DIV/0!</v>
      </c>
      <c r="AL117" s="78"/>
      <c r="AM117" s="78"/>
      <c r="AN117" s="148">
        <f>SUM(AN118:AN123)</f>
        <v>0</v>
      </c>
      <c r="AO117" s="75"/>
      <c r="AP117" s="83"/>
      <c r="AQ117" s="152">
        <f t="shared" si="64"/>
        <v>0</v>
      </c>
      <c r="AR117" s="153">
        <f t="shared" si="65"/>
        <v>0</v>
      </c>
      <c r="AS117" s="153">
        <f t="shared" si="69"/>
        <v>0</v>
      </c>
    </row>
    <row r="118" spans="2:45" ht="15">
      <c r="B118" s="88"/>
      <c r="C118" s="88"/>
      <c r="D118" s="89" t="s">
        <v>385</v>
      </c>
      <c r="E118" s="90" t="s">
        <v>122</v>
      </c>
      <c r="F118" s="78"/>
      <c r="G118" s="78"/>
      <c r="H118" s="148">
        <f aca="true" t="shared" si="88" ref="H118:H123">+F118+G118</f>
        <v>0</v>
      </c>
      <c r="I118" s="78"/>
      <c r="J118" s="78"/>
      <c r="K118" s="148">
        <f aca="true" t="shared" si="89" ref="K118:K123">+I118+J118</f>
        <v>0</v>
      </c>
      <c r="L118" s="75"/>
      <c r="M118" s="83"/>
      <c r="N118" s="152">
        <f t="shared" si="59"/>
        <v>0</v>
      </c>
      <c r="O118" s="153">
        <f t="shared" si="60"/>
        <v>0</v>
      </c>
      <c r="P118" s="153">
        <f t="shared" si="66"/>
        <v>0</v>
      </c>
      <c r="Q118" s="78"/>
      <c r="R118" s="78"/>
      <c r="S118" s="148">
        <f aca="true" t="shared" si="90" ref="S118:S123">+Q118+R118</f>
        <v>0</v>
      </c>
      <c r="T118" s="78"/>
      <c r="U118" s="78"/>
      <c r="V118" s="148">
        <f aca="true" t="shared" si="91" ref="V118:V123">+T118+U118</f>
        <v>0</v>
      </c>
      <c r="W118" s="148">
        <f t="shared" si="61"/>
        <v>0</v>
      </c>
      <c r="X118" s="75"/>
      <c r="Y118" s="83"/>
      <c r="Z118" s="84">
        <f t="shared" si="62"/>
        <v>0</v>
      </c>
      <c r="AA118" s="152">
        <f>IF(Parámetros!$D$18="N/A",0,W118-K118)</f>
        <v>0</v>
      </c>
      <c r="AB118" s="153">
        <f t="shared" si="63"/>
        <v>0</v>
      </c>
      <c r="AC118" s="153" t="e">
        <f t="shared" si="67"/>
        <v>#DIV/0!</v>
      </c>
      <c r="AD118" s="85"/>
      <c r="AE118" s="85"/>
      <c r="AF118" s="148">
        <f aca="true" t="shared" si="92" ref="AF118:AF123">+AD118+AE118</f>
        <v>0</v>
      </c>
      <c r="AG118" s="75"/>
      <c r="AH118" s="83"/>
      <c r="AI118" s="152">
        <f>IF(Parámetros!$D$18="N/A",AF118-K118,AF118-W118)</f>
        <v>0</v>
      </c>
      <c r="AJ118" s="153">
        <f>IF(Parámetros!$D$18="N/A",IF(ISERROR(IF(AND(K118&gt;1,AF118=0),0%,IF(AND(K118=0,AF118&gt;1),100%,AI118/W118))),0,IF(AND(K118&gt;1,AF118=0),0%,IF(AND(K118=0,AF118&gt;1),100%,AI118/K118))),IF(ISERROR(IF(AND(W118&gt;1,AF118=0),0%,IF(AND(W118=0,AF118&gt;1),100%,AI118/W118))),0,IF(AND(W118&gt;1,AF118=0),0%,IF(AND(W118=0,AF118&gt;1),100%,AI118/W118))))</f>
        <v>0</v>
      </c>
      <c r="AK118" s="153" t="e">
        <f t="shared" si="68"/>
        <v>#DIV/0!</v>
      </c>
      <c r="AL118" s="78"/>
      <c r="AM118" s="78"/>
      <c r="AN118" s="148">
        <f aca="true" t="shared" si="93" ref="AN118:AN123">+AL118+AM118</f>
        <v>0</v>
      </c>
      <c r="AO118" s="75"/>
      <c r="AP118" s="83"/>
      <c r="AQ118" s="152">
        <f t="shared" si="64"/>
        <v>0</v>
      </c>
      <c r="AR118" s="153">
        <f t="shared" si="65"/>
        <v>0</v>
      </c>
      <c r="AS118" s="153">
        <f t="shared" si="69"/>
        <v>0</v>
      </c>
    </row>
    <row r="119" spans="2:45" ht="15">
      <c r="B119" s="88"/>
      <c r="C119" s="88"/>
      <c r="D119" s="89" t="s">
        <v>386</v>
      </c>
      <c r="E119" s="90" t="s">
        <v>123</v>
      </c>
      <c r="F119" s="78"/>
      <c r="G119" s="78"/>
      <c r="H119" s="148">
        <f t="shared" si="88"/>
        <v>0</v>
      </c>
      <c r="I119" s="78"/>
      <c r="J119" s="78"/>
      <c r="K119" s="148">
        <f t="shared" si="89"/>
        <v>0</v>
      </c>
      <c r="L119" s="75"/>
      <c r="M119" s="83"/>
      <c r="N119" s="152">
        <f t="shared" si="59"/>
        <v>0</v>
      </c>
      <c r="O119" s="153">
        <f t="shared" si="60"/>
        <v>0</v>
      </c>
      <c r="P119" s="153">
        <f t="shared" si="66"/>
        <v>0</v>
      </c>
      <c r="Q119" s="78"/>
      <c r="R119" s="78"/>
      <c r="S119" s="148">
        <f t="shared" si="90"/>
        <v>0</v>
      </c>
      <c r="T119" s="78"/>
      <c r="U119" s="78"/>
      <c r="V119" s="148">
        <f t="shared" si="91"/>
        <v>0</v>
      </c>
      <c r="W119" s="148">
        <f t="shared" si="61"/>
        <v>0</v>
      </c>
      <c r="X119" s="75"/>
      <c r="Y119" s="83"/>
      <c r="Z119" s="84">
        <f t="shared" si="62"/>
        <v>0</v>
      </c>
      <c r="AA119" s="152">
        <f>IF(Parámetros!$D$18="N/A",0,W119-K119)</f>
        <v>0</v>
      </c>
      <c r="AB119" s="153">
        <f t="shared" si="63"/>
        <v>0</v>
      </c>
      <c r="AC119" s="153" t="e">
        <f t="shared" si="67"/>
        <v>#DIV/0!</v>
      </c>
      <c r="AD119" s="85"/>
      <c r="AE119" s="85"/>
      <c r="AF119" s="148">
        <f t="shared" si="92"/>
        <v>0</v>
      </c>
      <c r="AG119" s="75"/>
      <c r="AH119" s="83"/>
      <c r="AI119" s="152">
        <f>IF(Parámetros!$D$18="N/A",AF119-K119,AF119-W119)</f>
        <v>0</v>
      </c>
      <c r="AJ119" s="153">
        <f>IF(Parámetros!$D$18="N/A",IF(ISERROR(IF(AND(K119&gt;1,AF119=0),0%,IF(AND(K119=0,AF119&gt;1),100%,AI119/W119))),0,IF(AND(K119&gt;1,AF119=0),0%,IF(AND(K119=0,AF119&gt;1),100%,AI119/K119))),IF(ISERROR(IF(AND(W119&gt;1,AF119=0),0%,IF(AND(W119=0,AF119&gt;1),100%,AI119/W119))),0,IF(AND(W119&gt;1,AF119=0),0%,IF(AND(W119=0,AF119&gt;1),100%,AI119/W119))))</f>
        <v>0</v>
      </c>
      <c r="AK119" s="153" t="e">
        <f t="shared" si="68"/>
        <v>#DIV/0!</v>
      </c>
      <c r="AL119" s="78"/>
      <c r="AM119" s="78"/>
      <c r="AN119" s="148">
        <f t="shared" si="93"/>
        <v>0</v>
      </c>
      <c r="AO119" s="75"/>
      <c r="AP119" s="83"/>
      <c r="AQ119" s="152">
        <f t="shared" si="64"/>
        <v>0</v>
      </c>
      <c r="AR119" s="153">
        <f t="shared" si="65"/>
        <v>0</v>
      </c>
      <c r="AS119" s="153">
        <f t="shared" si="69"/>
        <v>0</v>
      </c>
    </row>
    <row r="120" spans="2:45" ht="15">
      <c r="B120" s="88"/>
      <c r="C120" s="88"/>
      <c r="D120" s="89" t="s">
        <v>387</v>
      </c>
      <c r="E120" s="90" t="s">
        <v>124</v>
      </c>
      <c r="F120" s="78"/>
      <c r="G120" s="78"/>
      <c r="H120" s="148">
        <f t="shared" si="88"/>
        <v>0</v>
      </c>
      <c r="I120" s="78"/>
      <c r="J120" s="78"/>
      <c r="K120" s="148">
        <f t="shared" si="89"/>
        <v>0</v>
      </c>
      <c r="L120" s="75"/>
      <c r="M120" s="83"/>
      <c r="N120" s="152">
        <f aca="true" t="shared" si="94" ref="N120:N151">+K120-H120</f>
        <v>0</v>
      </c>
      <c r="O120" s="153">
        <f aca="true" t="shared" si="95" ref="O120:O151">IF(ISERROR(IF(AND(H120&gt;1,K120=0),0%,IF(AND(H120=0,K120&gt;1),100%,N120/H120))),0,IF(AND(H120&gt;1,K120=0),0%,IF(AND(H120=0,K120&gt;1),100%,N120/H120)))</f>
        <v>0</v>
      </c>
      <c r="P120" s="153">
        <f t="shared" si="66"/>
        <v>0</v>
      </c>
      <c r="Q120" s="78"/>
      <c r="R120" s="78"/>
      <c r="S120" s="148">
        <f t="shared" si="90"/>
        <v>0</v>
      </c>
      <c r="T120" s="78"/>
      <c r="U120" s="78"/>
      <c r="V120" s="148">
        <f t="shared" si="91"/>
        <v>0</v>
      </c>
      <c r="W120" s="148">
        <f t="shared" si="61"/>
        <v>0</v>
      </c>
      <c r="X120" s="75"/>
      <c r="Y120" s="83"/>
      <c r="Z120" s="84">
        <f aca="true" t="shared" si="96" ref="Z120:Z151">+IF($W$378&lt;1,W120/-$W$378,W120/$W$378)</f>
        <v>0</v>
      </c>
      <c r="AA120" s="152">
        <f>IF(Parámetros!$D$18="N/A",0,W120-K120)</f>
        <v>0</v>
      </c>
      <c r="AB120" s="153">
        <f aca="true" t="shared" si="97" ref="AB120:AB151">IF(ISERROR(IF(AND(K120&gt;1,W120=0),0%,IF(AND(K120=0,W120&gt;1),100%,AA120/K120))),0,IF(AND(K120&gt;1,W120=0),0%,IF(AND(K120=0,W120&gt;1),100%,AA120/K120)))</f>
        <v>0</v>
      </c>
      <c r="AC120" s="153" t="e">
        <f t="shared" si="67"/>
        <v>#DIV/0!</v>
      </c>
      <c r="AD120" s="85"/>
      <c r="AE120" s="85"/>
      <c r="AF120" s="148">
        <f t="shared" si="92"/>
        <v>0</v>
      </c>
      <c r="AG120" s="75"/>
      <c r="AH120" s="83"/>
      <c r="AI120" s="152">
        <f>IF(Parámetros!$D$18="N/A",AF120-K120,AF120-W120)</f>
        <v>0</v>
      </c>
      <c r="AJ120" s="153">
        <f>IF(Parámetros!$D$18="N/A",IF(ISERROR(IF(AND(K120&gt;1,AF120=0),0%,IF(AND(K120=0,AF120&gt;1),100%,AI120/W120))),0,IF(AND(K120&gt;1,AF120=0),0%,IF(AND(K120=0,AF120&gt;1),100%,AI120/K120))),IF(ISERROR(IF(AND(W120&gt;1,AF120=0),0%,IF(AND(W120=0,AF120&gt;1),100%,AI120/W120))),0,IF(AND(W120&gt;1,AF120=0),0%,IF(AND(W120=0,AF120&gt;1),100%,AI120/W120))))</f>
        <v>0</v>
      </c>
      <c r="AK120" s="153" t="e">
        <f t="shared" si="68"/>
        <v>#DIV/0!</v>
      </c>
      <c r="AL120" s="78"/>
      <c r="AM120" s="78"/>
      <c r="AN120" s="148">
        <f t="shared" si="93"/>
        <v>0</v>
      </c>
      <c r="AO120" s="75"/>
      <c r="AP120" s="83"/>
      <c r="AQ120" s="152">
        <f aca="true" t="shared" si="98" ref="AQ120:AQ151">+AN120-AF120</f>
        <v>0</v>
      </c>
      <c r="AR120" s="153">
        <f aca="true" t="shared" si="99" ref="AR120:AR151">IF(ISERROR(IF(AND(AF120&gt;1,AN120=0),0%,IF(AND(AF120=0,AN120&gt;1),100%,AQ120/AF120))),0,IF(AND(AF120&gt;1,AN120=0),0%,IF(AND(AF120=0,AN120&gt;1),100%,AQ120/AF120)))</f>
        <v>0</v>
      </c>
      <c r="AS120" s="153">
        <f t="shared" si="69"/>
        <v>0</v>
      </c>
    </row>
    <row r="121" spans="2:45" ht="15">
      <c r="B121" s="88"/>
      <c r="C121" s="88"/>
      <c r="D121" s="89" t="s">
        <v>388</v>
      </c>
      <c r="E121" s="90" t="s">
        <v>125</v>
      </c>
      <c r="F121" s="78"/>
      <c r="G121" s="78"/>
      <c r="H121" s="148">
        <f t="shared" si="88"/>
        <v>0</v>
      </c>
      <c r="I121" s="78"/>
      <c r="J121" s="78"/>
      <c r="K121" s="148">
        <f t="shared" si="89"/>
        <v>0</v>
      </c>
      <c r="L121" s="75"/>
      <c r="M121" s="83"/>
      <c r="N121" s="152">
        <f t="shared" si="94"/>
        <v>0</v>
      </c>
      <c r="O121" s="153">
        <f t="shared" si="95"/>
        <v>0</v>
      </c>
      <c r="P121" s="153">
        <f t="shared" si="66"/>
        <v>0</v>
      </c>
      <c r="Q121" s="78"/>
      <c r="R121" s="78"/>
      <c r="S121" s="148">
        <f t="shared" si="90"/>
        <v>0</v>
      </c>
      <c r="T121" s="78"/>
      <c r="U121" s="78"/>
      <c r="V121" s="148">
        <f t="shared" si="91"/>
        <v>0</v>
      </c>
      <c r="W121" s="148">
        <f t="shared" si="61"/>
        <v>0</v>
      </c>
      <c r="X121" s="75"/>
      <c r="Y121" s="83"/>
      <c r="Z121" s="84">
        <f t="shared" si="96"/>
        <v>0</v>
      </c>
      <c r="AA121" s="152">
        <f>IF(Parámetros!$D$18="N/A",0,W121-K121)</f>
        <v>0</v>
      </c>
      <c r="AB121" s="153">
        <f t="shared" si="97"/>
        <v>0</v>
      </c>
      <c r="AC121" s="153" t="e">
        <f t="shared" si="67"/>
        <v>#DIV/0!</v>
      </c>
      <c r="AD121" s="85"/>
      <c r="AE121" s="85"/>
      <c r="AF121" s="148">
        <f t="shared" si="92"/>
        <v>0</v>
      </c>
      <c r="AG121" s="75"/>
      <c r="AH121" s="83"/>
      <c r="AI121" s="152">
        <f>IF(Parámetros!$D$18="N/A",AF121-K121,AF121-W121)</f>
        <v>0</v>
      </c>
      <c r="AJ121" s="153">
        <f>IF(Parámetros!$D$18="N/A",IF(ISERROR(IF(AND(K121&gt;1,AF121=0),0%,IF(AND(K121=0,AF121&gt;1),100%,AI121/W121))),0,IF(AND(K121&gt;1,AF121=0),0%,IF(AND(K121=0,AF121&gt;1),100%,AI121/K121))),IF(ISERROR(IF(AND(W121&gt;1,AF121=0),0%,IF(AND(W121=0,AF121&gt;1),100%,AI121/W121))),0,IF(AND(W121&gt;1,AF121=0),0%,IF(AND(W121=0,AF121&gt;1),100%,AI121/W121))))</f>
        <v>0</v>
      </c>
      <c r="AK121" s="153" t="e">
        <f t="shared" si="68"/>
        <v>#DIV/0!</v>
      </c>
      <c r="AL121" s="78"/>
      <c r="AM121" s="78"/>
      <c r="AN121" s="148">
        <f t="shared" si="93"/>
        <v>0</v>
      </c>
      <c r="AO121" s="75"/>
      <c r="AP121" s="83"/>
      <c r="AQ121" s="152">
        <f t="shared" si="98"/>
        <v>0</v>
      </c>
      <c r="AR121" s="153">
        <f t="shared" si="99"/>
        <v>0</v>
      </c>
      <c r="AS121" s="153">
        <f t="shared" si="69"/>
        <v>0</v>
      </c>
    </row>
    <row r="122" spans="2:45" ht="15">
      <c r="B122" s="88"/>
      <c r="C122" s="88"/>
      <c r="D122" s="89" t="s">
        <v>389</v>
      </c>
      <c r="E122" s="90" t="s">
        <v>126</v>
      </c>
      <c r="F122" s="78"/>
      <c r="G122" s="78"/>
      <c r="H122" s="148">
        <f t="shared" si="88"/>
        <v>0</v>
      </c>
      <c r="I122" s="78"/>
      <c r="J122" s="78"/>
      <c r="K122" s="148">
        <f t="shared" si="89"/>
        <v>0</v>
      </c>
      <c r="L122" s="75"/>
      <c r="M122" s="83"/>
      <c r="N122" s="152">
        <f t="shared" si="94"/>
        <v>0</v>
      </c>
      <c r="O122" s="153">
        <f t="shared" si="95"/>
        <v>0</v>
      </c>
      <c r="P122" s="153">
        <f t="shared" si="66"/>
        <v>0</v>
      </c>
      <c r="Q122" s="78"/>
      <c r="R122" s="78"/>
      <c r="S122" s="148">
        <f t="shared" si="90"/>
        <v>0</v>
      </c>
      <c r="T122" s="78"/>
      <c r="U122" s="78"/>
      <c r="V122" s="148">
        <f t="shared" si="91"/>
        <v>0</v>
      </c>
      <c r="W122" s="148">
        <f t="shared" si="61"/>
        <v>0</v>
      </c>
      <c r="X122" s="75"/>
      <c r="Y122" s="83"/>
      <c r="Z122" s="84">
        <f t="shared" si="96"/>
        <v>0</v>
      </c>
      <c r="AA122" s="152">
        <f>IF(Parámetros!$D$18="N/A",0,W122-K122)</f>
        <v>0</v>
      </c>
      <c r="AB122" s="153">
        <f t="shared" si="97"/>
        <v>0</v>
      </c>
      <c r="AC122" s="153" t="e">
        <f t="shared" si="67"/>
        <v>#DIV/0!</v>
      </c>
      <c r="AD122" s="85"/>
      <c r="AE122" s="85"/>
      <c r="AF122" s="148">
        <f t="shared" si="92"/>
        <v>0</v>
      </c>
      <c r="AG122" s="75"/>
      <c r="AH122" s="83"/>
      <c r="AI122" s="152">
        <f>IF(Parámetros!$D$18="N/A",AF122-K122,AF122-W122)</f>
        <v>0</v>
      </c>
      <c r="AJ122" s="153">
        <f>IF(Parámetros!$D$18="N/A",IF(ISERROR(IF(AND(K122&gt;1,AF122=0),0%,IF(AND(K122=0,AF122&gt;1),100%,AI122/W122))),0,IF(AND(K122&gt;1,AF122=0),0%,IF(AND(K122=0,AF122&gt;1),100%,AI122/K122))),IF(ISERROR(IF(AND(W122&gt;1,AF122=0),0%,IF(AND(W122=0,AF122&gt;1),100%,AI122/W122))),0,IF(AND(W122&gt;1,AF122=0),0%,IF(AND(W122=0,AF122&gt;1),100%,AI122/W122))))</f>
        <v>0</v>
      </c>
      <c r="AK122" s="153" t="e">
        <f t="shared" si="68"/>
        <v>#DIV/0!</v>
      </c>
      <c r="AL122" s="78"/>
      <c r="AM122" s="78"/>
      <c r="AN122" s="148">
        <f t="shared" si="93"/>
        <v>0</v>
      </c>
      <c r="AO122" s="75"/>
      <c r="AP122" s="83"/>
      <c r="AQ122" s="152">
        <f t="shared" si="98"/>
        <v>0</v>
      </c>
      <c r="AR122" s="153">
        <f t="shared" si="99"/>
        <v>0</v>
      </c>
      <c r="AS122" s="153">
        <f t="shared" si="69"/>
        <v>0</v>
      </c>
    </row>
    <row r="123" spans="2:45" ht="15">
      <c r="B123" s="88"/>
      <c r="C123" s="88"/>
      <c r="D123" s="89" t="s">
        <v>390</v>
      </c>
      <c r="E123" s="90" t="s">
        <v>112</v>
      </c>
      <c r="F123" s="78"/>
      <c r="G123" s="78"/>
      <c r="H123" s="148">
        <f t="shared" si="88"/>
        <v>0</v>
      </c>
      <c r="I123" s="78"/>
      <c r="J123" s="78"/>
      <c r="K123" s="148">
        <f t="shared" si="89"/>
        <v>0</v>
      </c>
      <c r="L123" s="75"/>
      <c r="M123" s="83"/>
      <c r="N123" s="152">
        <f t="shared" si="94"/>
        <v>0</v>
      </c>
      <c r="O123" s="153">
        <f t="shared" si="95"/>
        <v>0</v>
      </c>
      <c r="P123" s="153">
        <f t="shared" si="66"/>
        <v>0</v>
      </c>
      <c r="Q123" s="78"/>
      <c r="R123" s="78"/>
      <c r="S123" s="148">
        <f t="shared" si="90"/>
        <v>0</v>
      </c>
      <c r="T123" s="78"/>
      <c r="U123" s="78"/>
      <c r="V123" s="148">
        <f t="shared" si="91"/>
        <v>0</v>
      </c>
      <c r="W123" s="148">
        <f t="shared" si="61"/>
        <v>0</v>
      </c>
      <c r="X123" s="75"/>
      <c r="Y123" s="83"/>
      <c r="Z123" s="84">
        <f t="shared" si="96"/>
        <v>0</v>
      </c>
      <c r="AA123" s="152">
        <f>IF(Parámetros!$D$18="N/A",0,W123-K123)</f>
        <v>0</v>
      </c>
      <c r="AB123" s="153">
        <f t="shared" si="97"/>
        <v>0</v>
      </c>
      <c r="AC123" s="153" t="e">
        <f t="shared" si="67"/>
        <v>#DIV/0!</v>
      </c>
      <c r="AD123" s="85"/>
      <c r="AE123" s="85"/>
      <c r="AF123" s="148">
        <f t="shared" si="92"/>
        <v>0</v>
      </c>
      <c r="AG123" s="75"/>
      <c r="AH123" s="83"/>
      <c r="AI123" s="152">
        <f>IF(Parámetros!$D$18="N/A",AF123-K123,AF123-W123)</f>
        <v>0</v>
      </c>
      <c r="AJ123" s="153">
        <f>IF(Parámetros!$D$18="N/A",IF(ISERROR(IF(AND(K123&gt;1,AF123=0),0%,IF(AND(K123=0,AF123&gt;1),100%,AI123/W123))),0,IF(AND(K123&gt;1,AF123=0),0%,IF(AND(K123=0,AF123&gt;1),100%,AI123/K123))),IF(ISERROR(IF(AND(W123&gt;1,AF123=0),0%,IF(AND(W123=0,AF123&gt;1),100%,AI123/W123))),0,IF(AND(W123&gt;1,AF123=0),0%,IF(AND(W123=0,AF123&gt;1),100%,AI123/W123))))</f>
        <v>0</v>
      </c>
      <c r="AK123" s="153" t="e">
        <f t="shared" si="68"/>
        <v>#DIV/0!</v>
      </c>
      <c r="AL123" s="78"/>
      <c r="AM123" s="78"/>
      <c r="AN123" s="148">
        <f t="shared" si="93"/>
        <v>0</v>
      </c>
      <c r="AO123" s="75"/>
      <c r="AP123" s="83"/>
      <c r="AQ123" s="152">
        <f t="shared" si="98"/>
        <v>0</v>
      </c>
      <c r="AR123" s="153">
        <f t="shared" si="99"/>
        <v>0</v>
      </c>
      <c r="AS123" s="153">
        <f t="shared" si="69"/>
        <v>0</v>
      </c>
    </row>
    <row r="124" spans="2:45" ht="15">
      <c r="B124" s="88"/>
      <c r="C124" s="88"/>
      <c r="D124" s="91" t="s">
        <v>242</v>
      </c>
      <c r="E124" s="92" t="s">
        <v>137</v>
      </c>
      <c r="F124" s="78"/>
      <c r="G124" s="78"/>
      <c r="H124" s="148">
        <f>SUM(H125:H130)</f>
        <v>0</v>
      </c>
      <c r="I124" s="78"/>
      <c r="J124" s="78"/>
      <c r="K124" s="148">
        <f>SUM(K125:K130)</f>
        <v>0</v>
      </c>
      <c r="L124" s="75"/>
      <c r="M124" s="83"/>
      <c r="N124" s="152">
        <f t="shared" si="94"/>
        <v>0</v>
      </c>
      <c r="O124" s="153">
        <f t="shared" si="95"/>
        <v>0</v>
      </c>
      <c r="P124" s="153">
        <f t="shared" si="66"/>
        <v>0</v>
      </c>
      <c r="Q124" s="78"/>
      <c r="R124" s="78"/>
      <c r="S124" s="148">
        <f>SUM(S125:S130)</f>
        <v>0</v>
      </c>
      <c r="T124" s="78"/>
      <c r="U124" s="78"/>
      <c r="V124" s="148">
        <f>SUM(V125:V130)</f>
        <v>0</v>
      </c>
      <c r="W124" s="148">
        <f t="shared" si="61"/>
        <v>0</v>
      </c>
      <c r="X124" s="75"/>
      <c r="Y124" s="83"/>
      <c r="Z124" s="84">
        <f t="shared" si="96"/>
        <v>0</v>
      </c>
      <c r="AA124" s="152">
        <f>IF(Parámetros!$D$18="N/A",0,W124-K124)</f>
        <v>0</v>
      </c>
      <c r="AB124" s="153">
        <f t="shared" si="97"/>
        <v>0</v>
      </c>
      <c r="AC124" s="153" t="e">
        <f t="shared" si="67"/>
        <v>#DIV/0!</v>
      </c>
      <c r="AD124" s="85"/>
      <c r="AE124" s="85"/>
      <c r="AF124" s="148">
        <f>SUM(AF125:AF130)</f>
        <v>0</v>
      </c>
      <c r="AG124" s="75"/>
      <c r="AH124" s="83"/>
      <c r="AI124" s="152">
        <f>IF(Parámetros!$D$18="N/A",AF124-K124,AF124-W124)</f>
        <v>0</v>
      </c>
      <c r="AJ124" s="153">
        <f>IF(Parámetros!$D$18="N/A",IF(ISERROR(IF(AND(K124&gt;1,AF124=0),0%,IF(AND(K124=0,AF124&gt;1),100%,AI124/W124))),0,IF(AND(K124&gt;1,AF124=0),0%,IF(AND(K124=0,AF124&gt;1),100%,AI124/K124))),IF(ISERROR(IF(AND(W124&gt;1,AF124=0),0%,IF(AND(W124=0,AF124&gt;1),100%,AI124/W124))),0,IF(AND(W124&gt;1,AF124=0),0%,IF(AND(W124=0,AF124&gt;1),100%,AI124/W124))))</f>
        <v>0</v>
      </c>
      <c r="AK124" s="153" t="e">
        <f t="shared" si="68"/>
        <v>#DIV/0!</v>
      </c>
      <c r="AL124" s="78"/>
      <c r="AM124" s="78"/>
      <c r="AN124" s="148">
        <f>SUM(AN125:AN130)</f>
        <v>0</v>
      </c>
      <c r="AO124" s="75"/>
      <c r="AP124" s="83"/>
      <c r="AQ124" s="152">
        <f t="shared" si="98"/>
        <v>0</v>
      </c>
      <c r="AR124" s="153">
        <f t="shared" si="99"/>
        <v>0</v>
      </c>
      <c r="AS124" s="153">
        <f t="shared" si="69"/>
        <v>0</v>
      </c>
    </row>
    <row r="125" spans="2:45" ht="15">
      <c r="B125" s="88"/>
      <c r="C125" s="88"/>
      <c r="D125" s="89" t="s">
        <v>391</v>
      </c>
      <c r="E125" s="90" t="s">
        <v>122</v>
      </c>
      <c r="F125" s="78"/>
      <c r="G125" s="78"/>
      <c r="H125" s="148">
        <f aca="true" t="shared" si="100" ref="H125:H130">+F125+G125</f>
        <v>0</v>
      </c>
      <c r="I125" s="78"/>
      <c r="J125" s="78"/>
      <c r="K125" s="148">
        <f aca="true" t="shared" si="101" ref="K125:K130">+I125+J125</f>
        <v>0</v>
      </c>
      <c r="L125" s="75"/>
      <c r="M125" s="83"/>
      <c r="N125" s="152">
        <f t="shared" si="94"/>
        <v>0</v>
      </c>
      <c r="O125" s="153">
        <f t="shared" si="95"/>
        <v>0</v>
      </c>
      <c r="P125" s="153">
        <f t="shared" si="66"/>
        <v>0</v>
      </c>
      <c r="Q125" s="78"/>
      <c r="R125" s="78"/>
      <c r="S125" s="148">
        <f aca="true" t="shared" si="102" ref="S125:S130">+Q125+R125</f>
        <v>0</v>
      </c>
      <c r="T125" s="78"/>
      <c r="U125" s="78"/>
      <c r="V125" s="148">
        <f aca="true" t="shared" si="103" ref="V125:V130">+T125+U125</f>
        <v>0</v>
      </c>
      <c r="W125" s="148">
        <f t="shared" si="61"/>
        <v>0</v>
      </c>
      <c r="X125" s="75"/>
      <c r="Y125" s="83"/>
      <c r="Z125" s="84">
        <f t="shared" si="96"/>
        <v>0</v>
      </c>
      <c r="AA125" s="152">
        <f>IF(Parámetros!$D$18="N/A",0,W125-K125)</f>
        <v>0</v>
      </c>
      <c r="AB125" s="153">
        <f t="shared" si="97"/>
        <v>0</v>
      </c>
      <c r="AC125" s="153" t="e">
        <f t="shared" si="67"/>
        <v>#DIV/0!</v>
      </c>
      <c r="AD125" s="85"/>
      <c r="AE125" s="85"/>
      <c r="AF125" s="148">
        <f aca="true" t="shared" si="104" ref="AF125:AF130">+AD125+AE125</f>
        <v>0</v>
      </c>
      <c r="AG125" s="75"/>
      <c r="AH125" s="83"/>
      <c r="AI125" s="152">
        <f>IF(Parámetros!$D$18="N/A",AF125-K125,AF125-W125)</f>
        <v>0</v>
      </c>
      <c r="AJ125" s="153">
        <f>IF(Parámetros!$D$18="N/A",IF(ISERROR(IF(AND(K125&gt;1,AF125=0),0%,IF(AND(K125=0,AF125&gt;1),100%,AI125/W125))),0,IF(AND(K125&gt;1,AF125=0),0%,IF(AND(K125=0,AF125&gt;1),100%,AI125/K125))),IF(ISERROR(IF(AND(W125&gt;1,AF125=0),0%,IF(AND(W125=0,AF125&gt;1),100%,AI125/W125))),0,IF(AND(W125&gt;1,AF125=0),0%,IF(AND(W125=0,AF125&gt;1),100%,AI125/W125))))</f>
        <v>0</v>
      </c>
      <c r="AK125" s="153" t="e">
        <f t="shared" si="68"/>
        <v>#DIV/0!</v>
      </c>
      <c r="AL125" s="78"/>
      <c r="AM125" s="78"/>
      <c r="AN125" s="148">
        <f aca="true" t="shared" si="105" ref="AN125:AN130">+AL125+AM125</f>
        <v>0</v>
      </c>
      <c r="AO125" s="75"/>
      <c r="AP125" s="83"/>
      <c r="AQ125" s="152">
        <f t="shared" si="98"/>
        <v>0</v>
      </c>
      <c r="AR125" s="153">
        <f t="shared" si="99"/>
        <v>0</v>
      </c>
      <c r="AS125" s="153">
        <f t="shared" si="69"/>
        <v>0</v>
      </c>
    </row>
    <row r="126" spans="2:45" ht="15">
      <c r="B126" s="88"/>
      <c r="C126" s="88"/>
      <c r="D126" s="89" t="s">
        <v>392</v>
      </c>
      <c r="E126" s="90" t="s">
        <v>123</v>
      </c>
      <c r="F126" s="78"/>
      <c r="G126" s="78"/>
      <c r="H126" s="148">
        <f t="shared" si="100"/>
        <v>0</v>
      </c>
      <c r="I126" s="78"/>
      <c r="J126" s="78"/>
      <c r="K126" s="148">
        <f t="shared" si="101"/>
        <v>0</v>
      </c>
      <c r="L126" s="75"/>
      <c r="M126" s="83"/>
      <c r="N126" s="152">
        <f t="shared" si="94"/>
        <v>0</v>
      </c>
      <c r="O126" s="153">
        <f t="shared" si="95"/>
        <v>0</v>
      </c>
      <c r="P126" s="153">
        <f t="shared" si="66"/>
        <v>0</v>
      </c>
      <c r="Q126" s="78"/>
      <c r="R126" s="78"/>
      <c r="S126" s="148">
        <f t="shared" si="102"/>
        <v>0</v>
      </c>
      <c r="T126" s="78"/>
      <c r="U126" s="78"/>
      <c r="V126" s="148">
        <f t="shared" si="103"/>
        <v>0</v>
      </c>
      <c r="W126" s="148">
        <f t="shared" si="61"/>
        <v>0</v>
      </c>
      <c r="X126" s="75"/>
      <c r="Y126" s="83"/>
      <c r="Z126" s="84">
        <f t="shared" si="96"/>
        <v>0</v>
      </c>
      <c r="AA126" s="152">
        <f>IF(Parámetros!$D$18="N/A",0,W126-K126)</f>
        <v>0</v>
      </c>
      <c r="AB126" s="153">
        <f t="shared" si="97"/>
        <v>0</v>
      </c>
      <c r="AC126" s="153" t="e">
        <f t="shared" si="67"/>
        <v>#DIV/0!</v>
      </c>
      <c r="AD126" s="85"/>
      <c r="AE126" s="85"/>
      <c r="AF126" s="148">
        <f t="shared" si="104"/>
        <v>0</v>
      </c>
      <c r="AG126" s="75"/>
      <c r="AH126" s="83"/>
      <c r="AI126" s="152">
        <f>IF(Parámetros!$D$18="N/A",AF126-K126,AF126-W126)</f>
        <v>0</v>
      </c>
      <c r="AJ126" s="153">
        <f>IF(Parámetros!$D$18="N/A",IF(ISERROR(IF(AND(K126&gt;1,AF126=0),0%,IF(AND(K126=0,AF126&gt;1),100%,AI126/W126))),0,IF(AND(K126&gt;1,AF126=0),0%,IF(AND(K126=0,AF126&gt;1),100%,AI126/K126))),IF(ISERROR(IF(AND(W126&gt;1,AF126=0),0%,IF(AND(W126=0,AF126&gt;1),100%,AI126/W126))),0,IF(AND(W126&gt;1,AF126=0),0%,IF(AND(W126=0,AF126&gt;1),100%,AI126/W126))))</f>
        <v>0</v>
      </c>
      <c r="AK126" s="153" t="e">
        <f t="shared" si="68"/>
        <v>#DIV/0!</v>
      </c>
      <c r="AL126" s="78"/>
      <c r="AM126" s="78"/>
      <c r="AN126" s="148">
        <f t="shared" si="105"/>
        <v>0</v>
      </c>
      <c r="AO126" s="75"/>
      <c r="AP126" s="83"/>
      <c r="AQ126" s="152">
        <f t="shared" si="98"/>
        <v>0</v>
      </c>
      <c r="AR126" s="153">
        <f t="shared" si="99"/>
        <v>0</v>
      </c>
      <c r="AS126" s="153">
        <f t="shared" si="69"/>
        <v>0</v>
      </c>
    </row>
    <row r="127" spans="2:45" ht="15">
      <c r="B127" s="88"/>
      <c r="C127" s="88"/>
      <c r="D127" s="89" t="s">
        <v>393</v>
      </c>
      <c r="E127" s="90" t="s">
        <v>124</v>
      </c>
      <c r="F127" s="78"/>
      <c r="G127" s="78"/>
      <c r="H127" s="148">
        <f t="shared" si="100"/>
        <v>0</v>
      </c>
      <c r="I127" s="78"/>
      <c r="J127" s="78"/>
      <c r="K127" s="148">
        <f t="shared" si="101"/>
        <v>0</v>
      </c>
      <c r="L127" s="75"/>
      <c r="M127" s="83"/>
      <c r="N127" s="152">
        <f t="shared" si="94"/>
        <v>0</v>
      </c>
      <c r="O127" s="153">
        <f t="shared" si="95"/>
        <v>0</v>
      </c>
      <c r="P127" s="153">
        <f t="shared" si="66"/>
        <v>0</v>
      </c>
      <c r="Q127" s="78"/>
      <c r="R127" s="78"/>
      <c r="S127" s="148">
        <f t="shared" si="102"/>
        <v>0</v>
      </c>
      <c r="T127" s="78"/>
      <c r="U127" s="78"/>
      <c r="V127" s="148">
        <f t="shared" si="103"/>
        <v>0</v>
      </c>
      <c r="W127" s="148">
        <f t="shared" si="61"/>
        <v>0</v>
      </c>
      <c r="X127" s="75"/>
      <c r="Y127" s="83"/>
      <c r="Z127" s="84">
        <f t="shared" si="96"/>
        <v>0</v>
      </c>
      <c r="AA127" s="152">
        <f>IF(Parámetros!$D$18="N/A",0,W127-K127)</f>
        <v>0</v>
      </c>
      <c r="AB127" s="153">
        <f t="shared" si="97"/>
        <v>0</v>
      </c>
      <c r="AC127" s="153" t="e">
        <f t="shared" si="67"/>
        <v>#DIV/0!</v>
      </c>
      <c r="AD127" s="85"/>
      <c r="AE127" s="85"/>
      <c r="AF127" s="148">
        <f t="shared" si="104"/>
        <v>0</v>
      </c>
      <c r="AG127" s="75"/>
      <c r="AH127" s="83"/>
      <c r="AI127" s="152">
        <f>IF(Parámetros!$D$18="N/A",AF127-K127,AF127-W127)</f>
        <v>0</v>
      </c>
      <c r="AJ127" s="153">
        <f>IF(Parámetros!$D$18="N/A",IF(ISERROR(IF(AND(K127&gt;1,AF127=0),0%,IF(AND(K127=0,AF127&gt;1),100%,AI127/W127))),0,IF(AND(K127&gt;1,AF127=0),0%,IF(AND(K127=0,AF127&gt;1),100%,AI127/K127))),IF(ISERROR(IF(AND(W127&gt;1,AF127=0),0%,IF(AND(W127=0,AF127&gt;1),100%,AI127/W127))),0,IF(AND(W127&gt;1,AF127=0),0%,IF(AND(W127=0,AF127&gt;1),100%,AI127/W127))))</f>
        <v>0</v>
      </c>
      <c r="AK127" s="153" t="e">
        <f t="shared" si="68"/>
        <v>#DIV/0!</v>
      </c>
      <c r="AL127" s="78"/>
      <c r="AM127" s="78"/>
      <c r="AN127" s="148">
        <f t="shared" si="105"/>
        <v>0</v>
      </c>
      <c r="AO127" s="75"/>
      <c r="AP127" s="83"/>
      <c r="AQ127" s="152">
        <f t="shared" si="98"/>
        <v>0</v>
      </c>
      <c r="AR127" s="153">
        <f t="shared" si="99"/>
        <v>0</v>
      </c>
      <c r="AS127" s="153">
        <f t="shared" si="69"/>
        <v>0</v>
      </c>
    </row>
    <row r="128" spans="2:45" ht="15">
      <c r="B128" s="88"/>
      <c r="C128" s="88"/>
      <c r="D128" s="89" t="s">
        <v>394</v>
      </c>
      <c r="E128" s="90" t="s">
        <v>125</v>
      </c>
      <c r="F128" s="78"/>
      <c r="G128" s="78"/>
      <c r="H128" s="148">
        <f t="shared" si="100"/>
        <v>0</v>
      </c>
      <c r="I128" s="78"/>
      <c r="J128" s="78"/>
      <c r="K128" s="148">
        <f t="shared" si="101"/>
        <v>0</v>
      </c>
      <c r="L128" s="75"/>
      <c r="M128" s="83"/>
      <c r="N128" s="152">
        <f t="shared" si="94"/>
        <v>0</v>
      </c>
      <c r="O128" s="153">
        <f t="shared" si="95"/>
        <v>0</v>
      </c>
      <c r="P128" s="153">
        <f t="shared" si="66"/>
        <v>0</v>
      </c>
      <c r="Q128" s="78"/>
      <c r="R128" s="78"/>
      <c r="S128" s="148">
        <f t="shared" si="102"/>
        <v>0</v>
      </c>
      <c r="T128" s="78"/>
      <c r="U128" s="78"/>
      <c r="V128" s="148">
        <f t="shared" si="103"/>
        <v>0</v>
      </c>
      <c r="W128" s="148">
        <f t="shared" si="61"/>
        <v>0</v>
      </c>
      <c r="X128" s="75"/>
      <c r="Y128" s="83"/>
      <c r="Z128" s="84">
        <f t="shared" si="96"/>
        <v>0</v>
      </c>
      <c r="AA128" s="152">
        <f>IF(Parámetros!$D$18="N/A",0,W128-K128)</f>
        <v>0</v>
      </c>
      <c r="AB128" s="153">
        <f t="shared" si="97"/>
        <v>0</v>
      </c>
      <c r="AC128" s="153" t="e">
        <f t="shared" si="67"/>
        <v>#DIV/0!</v>
      </c>
      <c r="AD128" s="85"/>
      <c r="AE128" s="85"/>
      <c r="AF128" s="148">
        <f t="shared" si="104"/>
        <v>0</v>
      </c>
      <c r="AG128" s="75"/>
      <c r="AH128" s="83"/>
      <c r="AI128" s="152">
        <f>IF(Parámetros!$D$18="N/A",AF128-K128,AF128-W128)</f>
        <v>0</v>
      </c>
      <c r="AJ128" s="153">
        <f>IF(Parámetros!$D$18="N/A",IF(ISERROR(IF(AND(K128&gt;1,AF128=0),0%,IF(AND(K128=0,AF128&gt;1),100%,AI128/W128))),0,IF(AND(K128&gt;1,AF128=0),0%,IF(AND(K128=0,AF128&gt;1),100%,AI128/K128))),IF(ISERROR(IF(AND(W128&gt;1,AF128=0),0%,IF(AND(W128=0,AF128&gt;1),100%,AI128/W128))),0,IF(AND(W128&gt;1,AF128=0),0%,IF(AND(W128=0,AF128&gt;1),100%,AI128/W128))))</f>
        <v>0</v>
      </c>
      <c r="AK128" s="153" t="e">
        <f t="shared" si="68"/>
        <v>#DIV/0!</v>
      </c>
      <c r="AL128" s="78"/>
      <c r="AM128" s="78"/>
      <c r="AN128" s="148">
        <f t="shared" si="105"/>
        <v>0</v>
      </c>
      <c r="AO128" s="75"/>
      <c r="AP128" s="83"/>
      <c r="AQ128" s="152">
        <f t="shared" si="98"/>
        <v>0</v>
      </c>
      <c r="AR128" s="153">
        <f t="shared" si="99"/>
        <v>0</v>
      </c>
      <c r="AS128" s="153">
        <f t="shared" si="69"/>
        <v>0</v>
      </c>
    </row>
    <row r="129" spans="2:45" ht="15">
      <c r="B129" s="88"/>
      <c r="C129" s="88"/>
      <c r="D129" s="89" t="s">
        <v>395</v>
      </c>
      <c r="E129" s="90" t="s">
        <v>126</v>
      </c>
      <c r="F129" s="78"/>
      <c r="G129" s="78"/>
      <c r="H129" s="148">
        <f t="shared" si="100"/>
        <v>0</v>
      </c>
      <c r="I129" s="78"/>
      <c r="J129" s="78"/>
      <c r="K129" s="148">
        <f t="shared" si="101"/>
        <v>0</v>
      </c>
      <c r="L129" s="75"/>
      <c r="M129" s="83"/>
      <c r="N129" s="152">
        <f t="shared" si="94"/>
        <v>0</v>
      </c>
      <c r="O129" s="153">
        <f t="shared" si="95"/>
        <v>0</v>
      </c>
      <c r="P129" s="153">
        <f t="shared" si="66"/>
        <v>0</v>
      </c>
      <c r="Q129" s="78"/>
      <c r="R129" s="78"/>
      <c r="S129" s="148">
        <f t="shared" si="102"/>
        <v>0</v>
      </c>
      <c r="T129" s="78"/>
      <c r="U129" s="78"/>
      <c r="V129" s="148">
        <f t="shared" si="103"/>
        <v>0</v>
      </c>
      <c r="W129" s="148">
        <f t="shared" si="61"/>
        <v>0</v>
      </c>
      <c r="X129" s="75"/>
      <c r="Y129" s="83"/>
      <c r="Z129" s="84">
        <f t="shared" si="96"/>
        <v>0</v>
      </c>
      <c r="AA129" s="152">
        <f>IF(Parámetros!$D$18="N/A",0,W129-K129)</f>
        <v>0</v>
      </c>
      <c r="AB129" s="153">
        <f t="shared" si="97"/>
        <v>0</v>
      </c>
      <c r="AC129" s="153" t="e">
        <f t="shared" si="67"/>
        <v>#DIV/0!</v>
      </c>
      <c r="AD129" s="85"/>
      <c r="AE129" s="85"/>
      <c r="AF129" s="148">
        <f t="shared" si="104"/>
        <v>0</v>
      </c>
      <c r="AG129" s="75"/>
      <c r="AH129" s="83"/>
      <c r="AI129" s="152">
        <f>IF(Parámetros!$D$18="N/A",AF129-K129,AF129-W129)</f>
        <v>0</v>
      </c>
      <c r="AJ129" s="153">
        <f>IF(Parámetros!$D$18="N/A",IF(ISERROR(IF(AND(K129&gt;1,AF129=0),0%,IF(AND(K129=0,AF129&gt;1),100%,AI129/W129))),0,IF(AND(K129&gt;1,AF129=0),0%,IF(AND(K129=0,AF129&gt;1),100%,AI129/K129))),IF(ISERROR(IF(AND(W129&gt;1,AF129=0),0%,IF(AND(W129=0,AF129&gt;1),100%,AI129/W129))),0,IF(AND(W129&gt;1,AF129=0),0%,IF(AND(W129=0,AF129&gt;1),100%,AI129/W129))))</f>
        <v>0</v>
      </c>
      <c r="AK129" s="153" t="e">
        <f t="shared" si="68"/>
        <v>#DIV/0!</v>
      </c>
      <c r="AL129" s="78"/>
      <c r="AM129" s="78"/>
      <c r="AN129" s="148">
        <f t="shared" si="105"/>
        <v>0</v>
      </c>
      <c r="AO129" s="75"/>
      <c r="AP129" s="83"/>
      <c r="AQ129" s="152">
        <f t="shared" si="98"/>
        <v>0</v>
      </c>
      <c r="AR129" s="153">
        <f t="shared" si="99"/>
        <v>0</v>
      </c>
      <c r="AS129" s="153">
        <f t="shared" si="69"/>
        <v>0</v>
      </c>
    </row>
    <row r="130" spans="2:45" ht="15">
      <c r="B130" s="88"/>
      <c r="C130" s="88"/>
      <c r="D130" s="89" t="s">
        <v>396</v>
      </c>
      <c r="E130" s="90" t="s">
        <v>112</v>
      </c>
      <c r="F130" s="78"/>
      <c r="G130" s="78"/>
      <c r="H130" s="148">
        <f t="shared" si="100"/>
        <v>0</v>
      </c>
      <c r="I130" s="78"/>
      <c r="J130" s="78"/>
      <c r="K130" s="148">
        <f t="shared" si="101"/>
        <v>0</v>
      </c>
      <c r="L130" s="75"/>
      <c r="M130" s="83"/>
      <c r="N130" s="152">
        <f t="shared" si="94"/>
        <v>0</v>
      </c>
      <c r="O130" s="153">
        <f t="shared" si="95"/>
        <v>0</v>
      </c>
      <c r="P130" s="153">
        <f t="shared" si="66"/>
        <v>0</v>
      </c>
      <c r="Q130" s="78"/>
      <c r="R130" s="78"/>
      <c r="S130" s="148">
        <f t="shared" si="102"/>
        <v>0</v>
      </c>
      <c r="T130" s="78"/>
      <c r="U130" s="78"/>
      <c r="V130" s="148">
        <f t="shared" si="103"/>
        <v>0</v>
      </c>
      <c r="W130" s="148">
        <f t="shared" si="61"/>
        <v>0</v>
      </c>
      <c r="X130" s="75"/>
      <c r="Y130" s="83"/>
      <c r="Z130" s="84">
        <f t="shared" si="96"/>
        <v>0</v>
      </c>
      <c r="AA130" s="152">
        <f>IF(Parámetros!$D$18="N/A",0,W130-K130)</f>
        <v>0</v>
      </c>
      <c r="AB130" s="153">
        <f t="shared" si="97"/>
        <v>0</v>
      </c>
      <c r="AC130" s="153" t="e">
        <f t="shared" si="67"/>
        <v>#DIV/0!</v>
      </c>
      <c r="AD130" s="85"/>
      <c r="AE130" s="85"/>
      <c r="AF130" s="148">
        <f t="shared" si="104"/>
        <v>0</v>
      </c>
      <c r="AG130" s="75"/>
      <c r="AH130" s="83"/>
      <c r="AI130" s="152">
        <f>IF(Parámetros!$D$18="N/A",AF130-K130,AF130-W130)</f>
        <v>0</v>
      </c>
      <c r="AJ130" s="153">
        <f>IF(Parámetros!$D$18="N/A",IF(ISERROR(IF(AND(K130&gt;1,AF130=0),0%,IF(AND(K130=0,AF130&gt;1),100%,AI130/W130))),0,IF(AND(K130&gt;1,AF130=0),0%,IF(AND(K130=0,AF130&gt;1),100%,AI130/K130))),IF(ISERROR(IF(AND(W130&gt;1,AF130=0),0%,IF(AND(W130=0,AF130&gt;1),100%,AI130/W130))),0,IF(AND(W130&gt;1,AF130=0),0%,IF(AND(W130=0,AF130&gt;1),100%,AI130/W130))))</f>
        <v>0</v>
      </c>
      <c r="AK130" s="153" t="e">
        <f t="shared" si="68"/>
        <v>#DIV/0!</v>
      </c>
      <c r="AL130" s="78"/>
      <c r="AM130" s="78"/>
      <c r="AN130" s="148">
        <f t="shared" si="105"/>
        <v>0</v>
      </c>
      <c r="AO130" s="75"/>
      <c r="AP130" s="83"/>
      <c r="AQ130" s="152">
        <f t="shared" si="98"/>
        <v>0</v>
      </c>
      <c r="AR130" s="153">
        <f t="shared" si="99"/>
        <v>0</v>
      </c>
      <c r="AS130" s="153">
        <f t="shared" si="69"/>
        <v>0</v>
      </c>
    </row>
    <row r="131" spans="2:45" ht="15">
      <c r="B131" s="88"/>
      <c r="C131" s="88"/>
      <c r="D131" s="91" t="s">
        <v>397</v>
      </c>
      <c r="E131" s="92" t="s">
        <v>138</v>
      </c>
      <c r="F131" s="78"/>
      <c r="G131" s="78"/>
      <c r="H131" s="148">
        <f>SUM(H132:H137)</f>
        <v>0</v>
      </c>
      <c r="I131" s="78"/>
      <c r="J131" s="78"/>
      <c r="K131" s="148">
        <f>SUM(K132:K137)</f>
        <v>0</v>
      </c>
      <c r="L131" s="75"/>
      <c r="M131" s="83"/>
      <c r="N131" s="152">
        <f t="shared" si="94"/>
        <v>0</v>
      </c>
      <c r="O131" s="153">
        <f t="shared" si="95"/>
        <v>0</v>
      </c>
      <c r="P131" s="153">
        <f t="shared" si="66"/>
        <v>0</v>
      </c>
      <c r="Q131" s="78"/>
      <c r="R131" s="78"/>
      <c r="S131" s="148">
        <f>SUM(S132:S137)</f>
        <v>0</v>
      </c>
      <c r="T131" s="78"/>
      <c r="U131" s="78"/>
      <c r="V131" s="148">
        <f>SUM(V132:V137)</f>
        <v>0</v>
      </c>
      <c r="W131" s="148">
        <f t="shared" si="61"/>
        <v>0</v>
      </c>
      <c r="X131" s="75"/>
      <c r="Y131" s="83"/>
      <c r="Z131" s="84">
        <f t="shared" si="96"/>
        <v>0</v>
      </c>
      <c r="AA131" s="152">
        <f>IF(Parámetros!$D$18="N/A",0,W131-K131)</f>
        <v>0</v>
      </c>
      <c r="AB131" s="153">
        <f t="shared" si="97"/>
        <v>0</v>
      </c>
      <c r="AC131" s="153" t="e">
        <f t="shared" si="67"/>
        <v>#DIV/0!</v>
      </c>
      <c r="AD131" s="85"/>
      <c r="AE131" s="85"/>
      <c r="AF131" s="148">
        <f>SUM(AF132:AF137)</f>
        <v>0</v>
      </c>
      <c r="AG131" s="75"/>
      <c r="AH131" s="83"/>
      <c r="AI131" s="152">
        <f>IF(Parámetros!$D$18="N/A",AF131-K131,AF131-W131)</f>
        <v>0</v>
      </c>
      <c r="AJ131" s="153">
        <f>IF(Parámetros!$D$18="N/A",IF(ISERROR(IF(AND(K131&gt;1,AF131=0),0%,IF(AND(K131=0,AF131&gt;1),100%,AI131/W131))),0,IF(AND(K131&gt;1,AF131=0),0%,IF(AND(K131=0,AF131&gt;1),100%,AI131/K131))),IF(ISERROR(IF(AND(W131&gt;1,AF131=0),0%,IF(AND(W131=0,AF131&gt;1),100%,AI131/W131))),0,IF(AND(W131&gt;1,AF131=0),0%,IF(AND(W131=0,AF131&gt;1),100%,AI131/W131))))</f>
        <v>0</v>
      </c>
      <c r="AK131" s="153" t="e">
        <f t="shared" si="68"/>
        <v>#DIV/0!</v>
      </c>
      <c r="AL131" s="78"/>
      <c r="AM131" s="78"/>
      <c r="AN131" s="148">
        <f>SUM(AN132:AN137)</f>
        <v>0</v>
      </c>
      <c r="AO131" s="75"/>
      <c r="AP131" s="83"/>
      <c r="AQ131" s="152">
        <f t="shared" si="98"/>
        <v>0</v>
      </c>
      <c r="AR131" s="153">
        <f t="shared" si="99"/>
        <v>0</v>
      </c>
      <c r="AS131" s="153">
        <f t="shared" si="69"/>
        <v>0</v>
      </c>
    </row>
    <row r="132" spans="2:45" ht="15">
      <c r="B132" s="88"/>
      <c r="C132" s="88"/>
      <c r="D132" s="89" t="s">
        <v>398</v>
      </c>
      <c r="E132" s="90" t="s">
        <v>122</v>
      </c>
      <c r="F132" s="78"/>
      <c r="G132" s="78"/>
      <c r="H132" s="148">
        <f aca="true" t="shared" si="106" ref="H132:H174">+F132+G132</f>
        <v>0</v>
      </c>
      <c r="I132" s="78"/>
      <c r="J132" s="78"/>
      <c r="K132" s="148">
        <f aca="true" t="shared" si="107" ref="K132:K174">+I132+J132</f>
        <v>0</v>
      </c>
      <c r="L132" s="75"/>
      <c r="M132" s="83"/>
      <c r="N132" s="152">
        <f t="shared" si="94"/>
        <v>0</v>
      </c>
      <c r="O132" s="153">
        <f t="shared" si="95"/>
        <v>0</v>
      </c>
      <c r="P132" s="153">
        <f t="shared" si="66"/>
        <v>0</v>
      </c>
      <c r="Q132" s="78"/>
      <c r="R132" s="78"/>
      <c r="S132" s="148">
        <f aca="true" t="shared" si="108" ref="S132:S174">+Q132+R132</f>
        <v>0</v>
      </c>
      <c r="T132" s="78"/>
      <c r="U132" s="78"/>
      <c r="V132" s="148">
        <f aca="true" t="shared" si="109" ref="V132:V174">+T132+U132</f>
        <v>0</v>
      </c>
      <c r="W132" s="148">
        <f t="shared" si="61"/>
        <v>0</v>
      </c>
      <c r="X132" s="75"/>
      <c r="Y132" s="83"/>
      <c r="Z132" s="84">
        <f t="shared" si="96"/>
        <v>0</v>
      </c>
      <c r="AA132" s="152">
        <f>IF(Parámetros!$D$18="N/A",0,W132-K132)</f>
        <v>0</v>
      </c>
      <c r="AB132" s="153">
        <f t="shared" si="97"/>
        <v>0</v>
      </c>
      <c r="AC132" s="153" t="e">
        <f t="shared" si="67"/>
        <v>#DIV/0!</v>
      </c>
      <c r="AD132" s="85"/>
      <c r="AE132" s="85"/>
      <c r="AF132" s="148">
        <f aca="true" t="shared" si="110" ref="AF132:AF174">+AD132+AE132</f>
        <v>0</v>
      </c>
      <c r="AG132" s="75"/>
      <c r="AH132" s="83"/>
      <c r="AI132" s="152">
        <f>IF(Parámetros!$D$18="N/A",AF132-K132,AF132-W132)</f>
        <v>0</v>
      </c>
      <c r="AJ132" s="153">
        <f>IF(Parámetros!$D$18="N/A",IF(ISERROR(IF(AND(K132&gt;1,AF132=0),0%,IF(AND(K132=0,AF132&gt;1),100%,AI132/W132))),0,IF(AND(K132&gt;1,AF132=0),0%,IF(AND(K132=0,AF132&gt;1),100%,AI132/K132))),IF(ISERROR(IF(AND(W132&gt;1,AF132=0),0%,IF(AND(W132=0,AF132&gt;1),100%,AI132/W132))),0,IF(AND(W132&gt;1,AF132=0),0%,IF(AND(W132=0,AF132&gt;1),100%,AI132/W132))))</f>
        <v>0</v>
      </c>
      <c r="AK132" s="153" t="e">
        <f t="shared" si="68"/>
        <v>#DIV/0!</v>
      </c>
      <c r="AL132" s="78"/>
      <c r="AM132" s="78"/>
      <c r="AN132" s="148">
        <f aca="true" t="shared" si="111" ref="AN132:AN174">+AL132+AM132</f>
        <v>0</v>
      </c>
      <c r="AO132" s="75"/>
      <c r="AP132" s="83"/>
      <c r="AQ132" s="152">
        <f t="shared" si="98"/>
        <v>0</v>
      </c>
      <c r="AR132" s="153">
        <f t="shared" si="99"/>
        <v>0</v>
      </c>
      <c r="AS132" s="153">
        <f t="shared" si="69"/>
        <v>0</v>
      </c>
    </row>
    <row r="133" spans="2:45" ht="15">
      <c r="B133" s="88"/>
      <c r="C133" s="88"/>
      <c r="D133" s="89" t="s">
        <v>399</v>
      </c>
      <c r="E133" s="90" t="s">
        <v>123</v>
      </c>
      <c r="F133" s="78"/>
      <c r="G133" s="78"/>
      <c r="H133" s="148">
        <f t="shared" si="106"/>
        <v>0</v>
      </c>
      <c r="I133" s="78"/>
      <c r="J133" s="78"/>
      <c r="K133" s="148">
        <f t="shared" si="107"/>
        <v>0</v>
      </c>
      <c r="L133" s="75"/>
      <c r="M133" s="83"/>
      <c r="N133" s="152">
        <f t="shared" si="94"/>
        <v>0</v>
      </c>
      <c r="O133" s="153">
        <f t="shared" si="95"/>
        <v>0</v>
      </c>
      <c r="P133" s="153">
        <f t="shared" si="66"/>
        <v>0</v>
      </c>
      <c r="Q133" s="78"/>
      <c r="R133" s="78"/>
      <c r="S133" s="148">
        <f t="shared" si="108"/>
        <v>0</v>
      </c>
      <c r="T133" s="78"/>
      <c r="U133" s="78"/>
      <c r="V133" s="148">
        <f t="shared" si="109"/>
        <v>0</v>
      </c>
      <c r="W133" s="148">
        <f t="shared" si="61"/>
        <v>0</v>
      </c>
      <c r="X133" s="75"/>
      <c r="Y133" s="83"/>
      <c r="Z133" s="84">
        <f t="shared" si="96"/>
        <v>0</v>
      </c>
      <c r="AA133" s="152">
        <f>IF(Parámetros!$D$18="N/A",0,W133-K133)</f>
        <v>0</v>
      </c>
      <c r="AB133" s="153">
        <f t="shared" si="97"/>
        <v>0</v>
      </c>
      <c r="AC133" s="153" t="e">
        <f t="shared" si="67"/>
        <v>#DIV/0!</v>
      </c>
      <c r="AD133" s="85"/>
      <c r="AE133" s="85"/>
      <c r="AF133" s="148">
        <f t="shared" si="110"/>
        <v>0</v>
      </c>
      <c r="AG133" s="75"/>
      <c r="AH133" s="83"/>
      <c r="AI133" s="152">
        <f>IF(Parámetros!$D$18="N/A",AF133-K133,AF133-W133)</f>
        <v>0</v>
      </c>
      <c r="AJ133" s="153">
        <f>IF(Parámetros!$D$18="N/A",IF(ISERROR(IF(AND(K133&gt;1,AF133=0),0%,IF(AND(K133=0,AF133&gt;1),100%,AI133/W133))),0,IF(AND(K133&gt;1,AF133=0),0%,IF(AND(K133=0,AF133&gt;1),100%,AI133/K133))),IF(ISERROR(IF(AND(W133&gt;1,AF133=0),0%,IF(AND(W133=0,AF133&gt;1),100%,AI133/W133))),0,IF(AND(W133&gt;1,AF133=0),0%,IF(AND(W133=0,AF133&gt;1),100%,AI133/W133))))</f>
        <v>0</v>
      </c>
      <c r="AK133" s="153" t="e">
        <f t="shared" si="68"/>
        <v>#DIV/0!</v>
      </c>
      <c r="AL133" s="78"/>
      <c r="AM133" s="78"/>
      <c r="AN133" s="148">
        <f t="shared" si="111"/>
        <v>0</v>
      </c>
      <c r="AO133" s="75"/>
      <c r="AP133" s="83"/>
      <c r="AQ133" s="152">
        <f t="shared" si="98"/>
        <v>0</v>
      </c>
      <c r="AR133" s="153">
        <f t="shared" si="99"/>
        <v>0</v>
      </c>
      <c r="AS133" s="153">
        <f t="shared" si="69"/>
        <v>0</v>
      </c>
    </row>
    <row r="134" spans="2:45" ht="15">
      <c r="B134" s="88"/>
      <c r="C134" s="88"/>
      <c r="D134" s="89" t="s">
        <v>400</v>
      </c>
      <c r="E134" s="90" t="s">
        <v>124</v>
      </c>
      <c r="F134" s="78"/>
      <c r="G134" s="78"/>
      <c r="H134" s="148">
        <f t="shared" si="106"/>
        <v>0</v>
      </c>
      <c r="I134" s="78"/>
      <c r="J134" s="78"/>
      <c r="K134" s="148">
        <f t="shared" si="107"/>
        <v>0</v>
      </c>
      <c r="L134" s="75"/>
      <c r="M134" s="83"/>
      <c r="N134" s="152">
        <f t="shared" si="94"/>
        <v>0</v>
      </c>
      <c r="O134" s="153">
        <f t="shared" si="95"/>
        <v>0</v>
      </c>
      <c r="P134" s="153">
        <f t="shared" si="66"/>
        <v>0</v>
      </c>
      <c r="Q134" s="78"/>
      <c r="R134" s="78"/>
      <c r="S134" s="148">
        <f t="shared" si="108"/>
        <v>0</v>
      </c>
      <c r="T134" s="78"/>
      <c r="U134" s="78"/>
      <c r="V134" s="148">
        <f t="shared" si="109"/>
        <v>0</v>
      </c>
      <c r="W134" s="148">
        <f t="shared" si="61"/>
        <v>0</v>
      </c>
      <c r="X134" s="75"/>
      <c r="Y134" s="83"/>
      <c r="Z134" s="84">
        <f t="shared" si="96"/>
        <v>0</v>
      </c>
      <c r="AA134" s="152">
        <f>IF(Parámetros!$D$18="N/A",0,W134-K134)</f>
        <v>0</v>
      </c>
      <c r="AB134" s="153">
        <f t="shared" si="97"/>
        <v>0</v>
      </c>
      <c r="AC134" s="153" t="e">
        <f t="shared" si="67"/>
        <v>#DIV/0!</v>
      </c>
      <c r="AD134" s="85"/>
      <c r="AE134" s="85"/>
      <c r="AF134" s="148">
        <f t="shared" si="110"/>
        <v>0</v>
      </c>
      <c r="AG134" s="75"/>
      <c r="AH134" s="83"/>
      <c r="AI134" s="152">
        <f>IF(Parámetros!$D$18="N/A",AF134-K134,AF134-W134)</f>
        <v>0</v>
      </c>
      <c r="AJ134" s="153">
        <f>IF(Parámetros!$D$18="N/A",IF(ISERROR(IF(AND(K134&gt;1,AF134=0),0%,IF(AND(K134=0,AF134&gt;1),100%,AI134/W134))),0,IF(AND(K134&gt;1,AF134=0),0%,IF(AND(K134=0,AF134&gt;1),100%,AI134/K134))),IF(ISERROR(IF(AND(W134&gt;1,AF134=0),0%,IF(AND(W134=0,AF134&gt;1),100%,AI134/W134))),0,IF(AND(W134&gt;1,AF134=0),0%,IF(AND(W134=0,AF134&gt;1),100%,AI134/W134))))</f>
        <v>0</v>
      </c>
      <c r="AK134" s="153" t="e">
        <f t="shared" si="68"/>
        <v>#DIV/0!</v>
      </c>
      <c r="AL134" s="78"/>
      <c r="AM134" s="78"/>
      <c r="AN134" s="148">
        <f t="shared" si="111"/>
        <v>0</v>
      </c>
      <c r="AO134" s="75"/>
      <c r="AP134" s="83"/>
      <c r="AQ134" s="152">
        <f t="shared" si="98"/>
        <v>0</v>
      </c>
      <c r="AR134" s="153">
        <f t="shared" si="99"/>
        <v>0</v>
      </c>
      <c r="AS134" s="153">
        <f t="shared" si="69"/>
        <v>0</v>
      </c>
    </row>
    <row r="135" spans="2:45" ht="15">
      <c r="B135" s="88"/>
      <c r="C135" s="88"/>
      <c r="D135" s="89" t="s">
        <v>401</v>
      </c>
      <c r="E135" s="90" t="s">
        <v>125</v>
      </c>
      <c r="F135" s="78"/>
      <c r="G135" s="78"/>
      <c r="H135" s="148">
        <f t="shared" si="106"/>
        <v>0</v>
      </c>
      <c r="I135" s="78"/>
      <c r="J135" s="78"/>
      <c r="K135" s="148">
        <f t="shared" si="107"/>
        <v>0</v>
      </c>
      <c r="L135" s="75"/>
      <c r="M135" s="83"/>
      <c r="N135" s="152">
        <f t="shared" si="94"/>
        <v>0</v>
      </c>
      <c r="O135" s="153">
        <f t="shared" si="95"/>
        <v>0</v>
      </c>
      <c r="P135" s="153">
        <f t="shared" si="66"/>
        <v>0</v>
      </c>
      <c r="Q135" s="78"/>
      <c r="R135" s="78"/>
      <c r="S135" s="148">
        <f t="shared" si="108"/>
        <v>0</v>
      </c>
      <c r="T135" s="78"/>
      <c r="U135" s="78"/>
      <c r="V135" s="148">
        <f t="shared" si="109"/>
        <v>0</v>
      </c>
      <c r="W135" s="148">
        <f t="shared" si="61"/>
        <v>0</v>
      </c>
      <c r="X135" s="75"/>
      <c r="Y135" s="83"/>
      <c r="Z135" s="84">
        <f t="shared" si="96"/>
        <v>0</v>
      </c>
      <c r="AA135" s="152">
        <f>IF(Parámetros!$D$18="N/A",0,W135-K135)</f>
        <v>0</v>
      </c>
      <c r="AB135" s="153">
        <f t="shared" si="97"/>
        <v>0</v>
      </c>
      <c r="AC135" s="153" t="e">
        <f t="shared" si="67"/>
        <v>#DIV/0!</v>
      </c>
      <c r="AD135" s="85"/>
      <c r="AE135" s="85"/>
      <c r="AF135" s="148">
        <f t="shared" si="110"/>
        <v>0</v>
      </c>
      <c r="AG135" s="75"/>
      <c r="AH135" s="83"/>
      <c r="AI135" s="152">
        <f>IF(Parámetros!$D$18="N/A",AF135-K135,AF135-W135)</f>
        <v>0</v>
      </c>
      <c r="AJ135" s="153">
        <f>IF(Parámetros!$D$18="N/A",IF(ISERROR(IF(AND(K135&gt;1,AF135=0),0%,IF(AND(K135=0,AF135&gt;1),100%,AI135/W135))),0,IF(AND(K135&gt;1,AF135=0),0%,IF(AND(K135=0,AF135&gt;1),100%,AI135/K135))),IF(ISERROR(IF(AND(W135&gt;1,AF135=0),0%,IF(AND(W135=0,AF135&gt;1),100%,AI135/W135))),0,IF(AND(W135&gt;1,AF135=0),0%,IF(AND(W135=0,AF135&gt;1),100%,AI135/W135))))</f>
        <v>0</v>
      </c>
      <c r="AK135" s="153" t="e">
        <f t="shared" si="68"/>
        <v>#DIV/0!</v>
      </c>
      <c r="AL135" s="78"/>
      <c r="AM135" s="78"/>
      <c r="AN135" s="148">
        <f t="shared" si="111"/>
        <v>0</v>
      </c>
      <c r="AO135" s="75"/>
      <c r="AP135" s="83"/>
      <c r="AQ135" s="152">
        <f t="shared" si="98"/>
        <v>0</v>
      </c>
      <c r="AR135" s="153">
        <f t="shared" si="99"/>
        <v>0</v>
      </c>
      <c r="AS135" s="153">
        <f t="shared" si="69"/>
        <v>0</v>
      </c>
    </row>
    <row r="136" spans="2:45" ht="15">
      <c r="B136" s="88"/>
      <c r="C136" s="88"/>
      <c r="D136" s="89" t="s">
        <v>402</v>
      </c>
      <c r="E136" s="90" t="s">
        <v>126</v>
      </c>
      <c r="F136" s="78"/>
      <c r="G136" s="78"/>
      <c r="H136" s="148">
        <f t="shared" si="106"/>
        <v>0</v>
      </c>
      <c r="I136" s="78"/>
      <c r="J136" s="78"/>
      <c r="K136" s="148">
        <f t="shared" si="107"/>
        <v>0</v>
      </c>
      <c r="L136" s="75"/>
      <c r="M136" s="83"/>
      <c r="N136" s="152">
        <f t="shared" si="94"/>
        <v>0</v>
      </c>
      <c r="O136" s="153">
        <f t="shared" si="95"/>
        <v>0</v>
      </c>
      <c r="P136" s="153">
        <f t="shared" si="66"/>
        <v>0</v>
      </c>
      <c r="Q136" s="78"/>
      <c r="R136" s="78"/>
      <c r="S136" s="148">
        <f t="shared" si="108"/>
        <v>0</v>
      </c>
      <c r="T136" s="78"/>
      <c r="U136" s="78"/>
      <c r="V136" s="148">
        <f t="shared" si="109"/>
        <v>0</v>
      </c>
      <c r="W136" s="148">
        <f t="shared" si="61"/>
        <v>0</v>
      </c>
      <c r="X136" s="75"/>
      <c r="Y136" s="83"/>
      <c r="Z136" s="84">
        <f t="shared" si="96"/>
        <v>0</v>
      </c>
      <c r="AA136" s="152">
        <f>IF(Parámetros!$D$18="N/A",0,W136-K136)</f>
        <v>0</v>
      </c>
      <c r="AB136" s="153">
        <f t="shared" si="97"/>
        <v>0</v>
      </c>
      <c r="AC136" s="153" t="e">
        <f t="shared" si="67"/>
        <v>#DIV/0!</v>
      </c>
      <c r="AD136" s="85"/>
      <c r="AE136" s="85"/>
      <c r="AF136" s="148">
        <f t="shared" si="110"/>
        <v>0</v>
      </c>
      <c r="AG136" s="75"/>
      <c r="AH136" s="83"/>
      <c r="AI136" s="152">
        <f>IF(Parámetros!$D$18="N/A",AF136-K136,AF136-W136)</f>
        <v>0</v>
      </c>
      <c r="AJ136" s="153">
        <f>IF(Parámetros!$D$18="N/A",IF(ISERROR(IF(AND(K136&gt;1,AF136=0),0%,IF(AND(K136=0,AF136&gt;1),100%,AI136/W136))),0,IF(AND(K136&gt;1,AF136=0),0%,IF(AND(K136=0,AF136&gt;1),100%,AI136/K136))),IF(ISERROR(IF(AND(W136&gt;1,AF136=0),0%,IF(AND(W136=0,AF136&gt;1),100%,AI136/W136))),0,IF(AND(W136&gt;1,AF136=0),0%,IF(AND(W136=0,AF136&gt;1),100%,AI136/W136))))</f>
        <v>0</v>
      </c>
      <c r="AK136" s="153" t="e">
        <f t="shared" si="68"/>
        <v>#DIV/0!</v>
      </c>
      <c r="AL136" s="78"/>
      <c r="AM136" s="78"/>
      <c r="AN136" s="148">
        <f t="shared" si="111"/>
        <v>0</v>
      </c>
      <c r="AO136" s="75"/>
      <c r="AP136" s="83"/>
      <c r="AQ136" s="152">
        <f t="shared" si="98"/>
        <v>0</v>
      </c>
      <c r="AR136" s="153">
        <f t="shared" si="99"/>
        <v>0</v>
      </c>
      <c r="AS136" s="153">
        <f t="shared" si="69"/>
        <v>0</v>
      </c>
    </row>
    <row r="137" spans="2:45" ht="15">
      <c r="B137" s="88"/>
      <c r="C137" s="88"/>
      <c r="D137" s="89" t="s">
        <v>403</v>
      </c>
      <c r="E137" s="90" t="s">
        <v>112</v>
      </c>
      <c r="F137" s="78"/>
      <c r="G137" s="78"/>
      <c r="H137" s="148">
        <f t="shared" si="106"/>
        <v>0</v>
      </c>
      <c r="I137" s="78"/>
      <c r="J137" s="78"/>
      <c r="K137" s="148">
        <f t="shared" si="107"/>
        <v>0</v>
      </c>
      <c r="L137" s="75"/>
      <c r="M137" s="83"/>
      <c r="N137" s="152">
        <f t="shared" si="94"/>
        <v>0</v>
      </c>
      <c r="O137" s="153">
        <f t="shared" si="95"/>
        <v>0</v>
      </c>
      <c r="P137" s="153">
        <f t="shared" si="66"/>
        <v>0</v>
      </c>
      <c r="Q137" s="78"/>
      <c r="R137" s="78"/>
      <c r="S137" s="148">
        <f t="shared" si="108"/>
        <v>0</v>
      </c>
      <c r="T137" s="78"/>
      <c r="U137" s="78"/>
      <c r="V137" s="148">
        <f t="shared" si="109"/>
        <v>0</v>
      </c>
      <c r="W137" s="148">
        <f t="shared" si="61"/>
        <v>0</v>
      </c>
      <c r="X137" s="75"/>
      <c r="Y137" s="83"/>
      <c r="Z137" s="84">
        <f t="shared" si="96"/>
        <v>0</v>
      </c>
      <c r="AA137" s="152">
        <f>IF(Parámetros!$D$18="N/A",0,W137-K137)</f>
        <v>0</v>
      </c>
      <c r="AB137" s="153">
        <f t="shared" si="97"/>
        <v>0</v>
      </c>
      <c r="AC137" s="153" t="e">
        <f t="shared" si="67"/>
        <v>#DIV/0!</v>
      </c>
      <c r="AD137" s="85"/>
      <c r="AE137" s="85"/>
      <c r="AF137" s="148">
        <f t="shared" si="110"/>
        <v>0</v>
      </c>
      <c r="AG137" s="75"/>
      <c r="AH137" s="83"/>
      <c r="AI137" s="152">
        <f>IF(Parámetros!$D$18="N/A",AF137-K137,AF137-W137)</f>
        <v>0</v>
      </c>
      <c r="AJ137" s="153">
        <f>IF(Parámetros!$D$18="N/A",IF(ISERROR(IF(AND(K137&gt;1,AF137=0),0%,IF(AND(K137=0,AF137&gt;1),100%,AI137/W137))),0,IF(AND(K137&gt;1,AF137=0),0%,IF(AND(K137=0,AF137&gt;1),100%,AI137/K137))),IF(ISERROR(IF(AND(W137&gt;1,AF137=0),0%,IF(AND(W137=0,AF137&gt;1),100%,AI137/W137))),0,IF(AND(W137&gt;1,AF137=0),0%,IF(AND(W137=0,AF137&gt;1),100%,AI137/W137))))</f>
        <v>0</v>
      </c>
      <c r="AK137" s="153" t="e">
        <f t="shared" si="68"/>
        <v>#DIV/0!</v>
      </c>
      <c r="AL137" s="78"/>
      <c r="AM137" s="78"/>
      <c r="AN137" s="148">
        <f t="shared" si="111"/>
        <v>0</v>
      </c>
      <c r="AO137" s="75"/>
      <c r="AP137" s="83"/>
      <c r="AQ137" s="152">
        <f t="shared" si="98"/>
        <v>0</v>
      </c>
      <c r="AR137" s="153">
        <f t="shared" si="99"/>
        <v>0</v>
      </c>
      <c r="AS137" s="153">
        <f t="shared" si="69"/>
        <v>0</v>
      </c>
    </row>
    <row r="138" spans="2:45" ht="15">
      <c r="B138" s="88"/>
      <c r="C138" s="88"/>
      <c r="D138" s="91" t="s">
        <v>404</v>
      </c>
      <c r="E138" s="92" t="s">
        <v>139</v>
      </c>
      <c r="F138" s="78"/>
      <c r="G138" s="78"/>
      <c r="H138" s="148">
        <f>+H139+H140+H141+H142+H143+H144+H146</f>
        <v>0</v>
      </c>
      <c r="I138" s="78"/>
      <c r="J138" s="78"/>
      <c r="K138" s="148">
        <f>+K139+K140+K141+K142+K143+K144+K146</f>
        <v>0</v>
      </c>
      <c r="L138" s="75"/>
      <c r="M138" s="83"/>
      <c r="N138" s="152">
        <f t="shared" si="94"/>
        <v>0</v>
      </c>
      <c r="O138" s="153">
        <f t="shared" si="95"/>
        <v>0</v>
      </c>
      <c r="P138" s="153">
        <f t="shared" si="66"/>
        <v>0</v>
      </c>
      <c r="Q138" s="78"/>
      <c r="R138" s="78"/>
      <c r="S138" s="148">
        <f>+S139+S140+S141+S142+S143+S144+S146</f>
        <v>0</v>
      </c>
      <c r="T138" s="78"/>
      <c r="U138" s="78"/>
      <c r="V138" s="148">
        <f>+V139+V140+V141+V142+V143+V144+V146</f>
        <v>0</v>
      </c>
      <c r="W138" s="148">
        <f t="shared" si="61"/>
        <v>0</v>
      </c>
      <c r="X138" s="75"/>
      <c r="Y138" s="83"/>
      <c r="Z138" s="84">
        <f t="shared" si="96"/>
        <v>0</v>
      </c>
      <c r="AA138" s="152">
        <f>IF(Parámetros!$D$18="N/A",0,W138-K138)</f>
        <v>0</v>
      </c>
      <c r="AB138" s="153">
        <f t="shared" si="97"/>
        <v>0</v>
      </c>
      <c r="AC138" s="153" t="e">
        <f t="shared" si="67"/>
        <v>#DIV/0!</v>
      </c>
      <c r="AD138" s="85"/>
      <c r="AE138" s="85"/>
      <c r="AF138" s="148">
        <f>+AF139+AF140+AF141+AF142+AF143+AF144+AF146</f>
        <v>0</v>
      </c>
      <c r="AG138" s="75"/>
      <c r="AH138" s="83"/>
      <c r="AI138" s="152">
        <f>IF(Parámetros!$D$18="N/A",AF138-K138,AF138-W138)</f>
        <v>0</v>
      </c>
      <c r="AJ138" s="153">
        <f>IF(Parámetros!$D$18="N/A",IF(ISERROR(IF(AND(K138&gt;1,AF138=0),0%,IF(AND(K138=0,AF138&gt;1),100%,AI138/W138))),0,IF(AND(K138&gt;1,AF138=0),0%,IF(AND(K138=0,AF138&gt;1),100%,AI138/K138))),IF(ISERROR(IF(AND(W138&gt;1,AF138=0),0%,IF(AND(W138=0,AF138&gt;1),100%,AI138/W138))),0,IF(AND(W138&gt;1,AF138=0),0%,IF(AND(W138=0,AF138&gt;1),100%,AI138/W138))))</f>
        <v>0</v>
      </c>
      <c r="AK138" s="153" t="e">
        <f t="shared" si="68"/>
        <v>#DIV/0!</v>
      </c>
      <c r="AL138" s="78"/>
      <c r="AM138" s="78"/>
      <c r="AN138" s="148">
        <f>+AN139+AN140+AN141+AN142+AN143+AN144+AN146</f>
        <v>0</v>
      </c>
      <c r="AO138" s="75"/>
      <c r="AP138" s="83"/>
      <c r="AQ138" s="152">
        <f t="shared" si="98"/>
        <v>0</v>
      </c>
      <c r="AR138" s="153">
        <f t="shared" si="99"/>
        <v>0</v>
      </c>
      <c r="AS138" s="153">
        <f t="shared" si="69"/>
        <v>0</v>
      </c>
    </row>
    <row r="139" spans="2:45" ht="15">
      <c r="B139" s="88"/>
      <c r="C139" s="88"/>
      <c r="D139" s="89" t="s">
        <v>405</v>
      </c>
      <c r="E139" s="90" t="s">
        <v>122</v>
      </c>
      <c r="F139" s="78"/>
      <c r="G139" s="78"/>
      <c r="H139" s="148">
        <f t="shared" si="106"/>
        <v>0</v>
      </c>
      <c r="I139" s="78"/>
      <c r="J139" s="78"/>
      <c r="K139" s="148">
        <f t="shared" si="107"/>
        <v>0</v>
      </c>
      <c r="L139" s="75"/>
      <c r="M139" s="83"/>
      <c r="N139" s="152">
        <f t="shared" si="94"/>
        <v>0</v>
      </c>
      <c r="O139" s="153">
        <f t="shared" si="95"/>
        <v>0</v>
      </c>
      <c r="P139" s="153">
        <f t="shared" si="66"/>
        <v>0</v>
      </c>
      <c r="Q139" s="78"/>
      <c r="R139" s="78"/>
      <c r="S139" s="148">
        <f t="shared" si="108"/>
        <v>0</v>
      </c>
      <c r="T139" s="78"/>
      <c r="U139" s="78"/>
      <c r="V139" s="148">
        <f t="shared" si="109"/>
        <v>0</v>
      </c>
      <c r="W139" s="148">
        <f t="shared" si="61"/>
        <v>0</v>
      </c>
      <c r="X139" s="75"/>
      <c r="Y139" s="83"/>
      <c r="Z139" s="84">
        <f t="shared" si="96"/>
        <v>0</v>
      </c>
      <c r="AA139" s="152">
        <f>IF(Parámetros!$D$18="N/A",0,W139-K139)</f>
        <v>0</v>
      </c>
      <c r="AB139" s="153">
        <f t="shared" si="97"/>
        <v>0</v>
      </c>
      <c r="AC139" s="153" t="e">
        <f t="shared" si="67"/>
        <v>#DIV/0!</v>
      </c>
      <c r="AD139" s="85"/>
      <c r="AE139" s="85"/>
      <c r="AF139" s="148">
        <f t="shared" si="110"/>
        <v>0</v>
      </c>
      <c r="AG139" s="75"/>
      <c r="AH139" s="83"/>
      <c r="AI139" s="152">
        <f>IF(Parámetros!$D$18="N/A",AF139-K139,AF139-W139)</f>
        <v>0</v>
      </c>
      <c r="AJ139" s="153">
        <f>IF(Parámetros!$D$18="N/A",IF(ISERROR(IF(AND(K139&gt;1,AF139=0),0%,IF(AND(K139=0,AF139&gt;1),100%,AI139/W139))),0,IF(AND(K139&gt;1,AF139=0),0%,IF(AND(K139=0,AF139&gt;1),100%,AI139/K139))),IF(ISERROR(IF(AND(W139&gt;1,AF139=0),0%,IF(AND(W139=0,AF139&gt;1),100%,AI139/W139))),0,IF(AND(W139&gt;1,AF139=0),0%,IF(AND(W139=0,AF139&gt;1),100%,AI139/W139))))</f>
        <v>0</v>
      </c>
      <c r="AK139" s="153" t="e">
        <f t="shared" si="68"/>
        <v>#DIV/0!</v>
      </c>
      <c r="AL139" s="78"/>
      <c r="AM139" s="78"/>
      <c r="AN139" s="148">
        <f t="shared" si="111"/>
        <v>0</v>
      </c>
      <c r="AO139" s="75"/>
      <c r="AP139" s="83"/>
      <c r="AQ139" s="152">
        <f t="shared" si="98"/>
        <v>0</v>
      </c>
      <c r="AR139" s="153">
        <f t="shared" si="99"/>
        <v>0</v>
      </c>
      <c r="AS139" s="153">
        <f t="shared" si="69"/>
        <v>0</v>
      </c>
    </row>
    <row r="140" spans="2:45" ht="15">
      <c r="B140" s="88"/>
      <c r="C140" s="88"/>
      <c r="D140" s="89" t="s">
        <v>406</v>
      </c>
      <c r="E140" s="90" t="s">
        <v>123</v>
      </c>
      <c r="F140" s="78"/>
      <c r="G140" s="78"/>
      <c r="H140" s="148">
        <f t="shared" si="106"/>
        <v>0</v>
      </c>
      <c r="I140" s="78"/>
      <c r="J140" s="78"/>
      <c r="K140" s="148">
        <f t="shared" si="107"/>
        <v>0</v>
      </c>
      <c r="L140" s="75"/>
      <c r="M140" s="83"/>
      <c r="N140" s="152">
        <f t="shared" si="94"/>
        <v>0</v>
      </c>
      <c r="O140" s="153">
        <f t="shared" si="95"/>
        <v>0</v>
      </c>
      <c r="P140" s="153">
        <f t="shared" si="66"/>
        <v>0</v>
      </c>
      <c r="Q140" s="78"/>
      <c r="R140" s="78"/>
      <c r="S140" s="148">
        <f t="shared" si="108"/>
        <v>0</v>
      </c>
      <c r="T140" s="78"/>
      <c r="U140" s="78"/>
      <c r="V140" s="148">
        <f t="shared" si="109"/>
        <v>0</v>
      </c>
      <c r="W140" s="148">
        <f t="shared" si="61"/>
        <v>0</v>
      </c>
      <c r="X140" s="75"/>
      <c r="Y140" s="83"/>
      <c r="Z140" s="84">
        <f t="shared" si="96"/>
        <v>0</v>
      </c>
      <c r="AA140" s="152">
        <f>IF(Parámetros!$D$18="N/A",0,W140-K140)</f>
        <v>0</v>
      </c>
      <c r="AB140" s="153">
        <f t="shared" si="97"/>
        <v>0</v>
      </c>
      <c r="AC140" s="153" t="e">
        <f t="shared" si="67"/>
        <v>#DIV/0!</v>
      </c>
      <c r="AD140" s="85"/>
      <c r="AE140" s="85"/>
      <c r="AF140" s="148">
        <f t="shared" si="110"/>
        <v>0</v>
      </c>
      <c r="AG140" s="75"/>
      <c r="AH140" s="83"/>
      <c r="AI140" s="152">
        <f>IF(Parámetros!$D$18="N/A",AF140-K140,AF140-W140)</f>
        <v>0</v>
      </c>
      <c r="AJ140" s="153">
        <f>IF(Parámetros!$D$18="N/A",IF(ISERROR(IF(AND(K140&gt;1,AF140=0),0%,IF(AND(K140=0,AF140&gt;1),100%,AI140/W140))),0,IF(AND(K140&gt;1,AF140=0),0%,IF(AND(K140=0,AF140&gt;1),100%,AI140/K140))),IF(ISERROR(IF(AND(W140&gt;1,AF140=0),0%,IF(AND(W140=0,AF140&gt;1),100%,AI140/W140))),0,IF(AND(W140&gt;1,AF140=0),0%,IF(AND(W140=0,AF140&gt;1),100%,AI140/W140))))</f>
        <v>0</v>
      </c>
      <c r="AK140" s="153" t="e">
        <f t="shared" si="68"/>
        <v>#DIV/0!</v>
      </c>
      <c r="AL140" s="78"/>
      <c r="AM140" s="78"/>
      <c r="AN140" s="148">
        <f t="shared" si="111"/>
        <v>0</v>
      </c>
      <c r="AO140" s="75"/>
      <c r="AP140" s="83"/>
      <c r="AQ140" s="152">
        <f t="shared" si="98"/>
        <v>0</v>
      </c>
      <c r="AR140" s="153">
        <f t="shared" si="99"/>
        <v>0</v>
      </c>
      <c r="AS140" s="153">
        <f t="shared" si="69"/>
        <v>0</v>
      </c>
    </row>
    <row r="141" spans="2:45" ht="15">
      <c r="B141" s="88"/>
      <c r="C141" s="88"/>
      <c r="D141" s="89" t="s">
        <v>407</v>
      </c>
      <c r="E141" s="90" t="s">
        <v>124</v>
      </c>
      <c r="F141" s="78"/>
      <c r="G141" s="78"/>
      <c r="H141" s="148">
        <f t="shared" si="106"/>
        <v>0</v>
      </c>
      <c r="I141" s="78"/>
      <c r="J141" s="78"/>
      <c r="K141" s="148">
        <f t="shared" si="107"/>
        <v>0</v>
      </c>
      <c r="L141" s="75"/>
      <c r="M141" s="83"/>
      <c r="N141" s="152">
        <f t="shared" si="94"/>
        <v>0</v>
      </c>
      <c r="O141" s="153">
        <f t="shared" si="95"/>
        <v>0</v>
      </c>
      <c r="P141" s="153">
        <f t="shared" si="66"/>
        <v>0</v>
      </c>
      <c r="Q141" s="78"/>
      <c r="R141" s="78"/>
      <c r="S141" s="148">
        <f t="shared" si="108"/>
        <v>0</v>
      </c>
      <c r="T141" s="78"/>
      <c r="U141" s="78"/>
      <c r="V141" s="148">
        <f t="shared" si="109"/>
        <v>0</v>
      </c>
      <c r="W141" s="148">
        <f t="shared" si="61"/>
        <v>0</v>
      </c>
      <c r="X141" s="75"/>
      <c r="Y141" s="83"/>
      <c r="Z141" s="84">
        <f t="shared" si="96"/>
        <v>0</v>
      </c>
      <c r="AA141" s="152">
        <f>IF(Parámetros!$D$18="N/A",0,W141-K141)</f>
        <v>0</v>
      </c>
      <c r="AB141" s="153">
        <f t="shared" si="97"/>
        <v>0</v>
      </c>
      <c r="AC141" s="153" t="e">
        <f t="shared" si="67"/>
        <v>#DIV/0!</v>
      </c>
      <c r="AD141" s="85"/>
      <c r="AE141" s="85"/>
      <c r="AF141" s="148">
        <f t="shared" si="110"/>
        <v>0</v>
      </c>
      <c r="AG141" s="75"/>
      <c r="AH141" s="83"/>
      <c r="AI141" s="152">
        <f>IF(Parámetros!$D$18="N/A",AF141-K141,AF141-W141)</f>
        <v>0</v>
      </c>
      <c r="AJ141" s="153">
        <f>IF(Parámetros!$D$18="N/A",IF(ISERROR(IF(AND(K141&gt;1,AF141=0),0%,IF(AND(K141=0,AF141&gt;1),100%,AI141/W141))),0,IF(AND(K141&gt;1,AF141=0),0%,IF(AND(K141=0,AF141&gt;1),100%,AI141/K141))),IF(ISERROR(IF(AND(W141&gt;1,AF141=0),0%,IF(AND(W141=0,AF141&gt;1),100%,AI141/W141))),0,IF(AND(W141&gt;1,AF141=0),0%,IF(AND(W141=0,AF141&gt;1),100%,AI141/W141))))</f>
        <v>0</v>
      </c>
      <c r="AK141" s="153" t="e">
        <f t="shared" si="68"/>
        <v>#DIV/0!</v>
      </c>
      <c r="AL141" s="78"/>
      <c r="AM141" s="78"/>
      <c r="AN141" s="148">
        <f t="shared" si="111"/>
        <v>0</v>
      </c>
      <c r="AO141" s="75"/>
      <c r="AP141" s="83"/>
      <c r="AQ141" s="152">
        <f t="shared" si="98"/>
        <v>0</v>
      </c>
      <c r="AR141" s="153">
        <f t="shared" si="99"/>
        <v>0</v>
      </c>
      <c r="AS141" s="153">
        <f t="shared" si="69"/>
        <v>0</v>
      </c>
    </row>
    <row r="142" spans="2:45" ht="15">
      <c r="B142" s="88"/>
      <c r="C142" s="88"/>
      <c r="D142" s="89" t="s">
        <v>408</v>
      </c>
      <c r="E142" s="90" t="s">
        <v>125</v>
      </c>
      <c r="F142" s="78"/>
      <c r="G142" s="78"/>
      <c r="H142" s="148">
        <f t="shared" si="106"/>
        <v>0</v>
      </c>
      <c r="I142" s="78"/>
      <c r="J142" s="78"/>
      <c r="K142" s="148">
        <f t="shared" si="107"/>
        <v>0</v>
      </c>
      <c r="L142" s="75"/>
      <c r="M142" s="83"/>
      <c r="N142" s="152">
        <f t="shared" si="94"/>
        <v>0</v>
      </c>
      <c r="O142" s="153">
        <f t="shared" si="95"/>
        <v>0</v>
      </c>
      <c r="P142" s="153">
        <f t="shared" si="66"/>
        <v>0</v>
      </c>
      <c r="Q142" s="78"/>
      <c r="R142" s="78"/>
      <c r="S142" s="148">
        <f t="shared" si="108"/>
        <v>0</v>
      </c>
      <c r="T142" s="78"/>
      <c r="U142" s="78"/>
      <c r="V142" s="148">
        <f t="shared" si="109"/>
        <v>0</v>
      </c>
      <c r="W142" s="148">
        <f t="shared" si="61"/>
        <v>0</v>
      </c>
      <c r="X142" s="75"/>
      <c r="Y142" s="83"/>
      <c r="Z142" s="84">
        <f t="shared" si="96"/>
        <v>0</v>
      </c>
      <c r="AA142" s="152">
        <f>IF(Parámetros!$D$18="N/A",0,W142-K142)</f>
        <v>0</v>
      </c>
      <c r="AB142" s="153">
        <f t="shared" si="97"/>
        <v>0</v>
      </c>
      <c r="AC142" s="153" t="e">
        <f t="shared" si="67"/>
        <v>#DIV/0!</v>
      </c>
      <c r="AD142" s="85"/>
      <c r="AE142" s="85"/>
      <c r="AF142" s="148">
        <f t="shared" si="110"/>
        <v>0</v>
      </c>
      <c r="AG142" s="75"/>
      <c r="AH142" s="83"/>
      <c r="AI142" s="152">
        <f>IF(Parámetros!$D$18="N/A",AF142-K142,AF142-W142)</f>
        <v>0</v>
      </c>
      <c r="AJ142" s="153">
        <f>IF(Parámetros!$D$18="N/A",IF(ISERROR(IF(AND(K142&gt;1,AF142=0),0%,IF(AND(K142=0,AF142&gt;1),100%,AI142/W142))),0,IF(AND(K142&gt;1,AF142=0),0%,IF(AND(K142=0,AF142&gt;1),100%,AI142/K142))),IF(ISERROR(IF(AND(W142&gt;1,AF142=0),0%,IF(AND(W142=0,AF142&gt;1),100%,AI142/W142))),0,IF(AND(W142&gt;1,AF142=0),0%,IF(AND(W142=0,AF142&gt;1),100%,AI142/W142))))</f>
        <v>0</v>
      </c>
      <c r="AK142" s="153" t="e">
        <f t="shared" si="68"/>
        <v>#DIV/0!</v>
      </c>
      <c r="AL142" s="78"/>
      <c r="AM142" s="78"/>
      <c r="AN142" s="148">
        <f t="shared" si="111"/>
        <v>0</v>
      </c>
      <c r="AO142" s="75"/>
      <c r="AP142" s="83"/>
      <c r="AQ142" s="152">
        <f t="shared" si="98"/>
        <v>0</v>
      </c>
      <c r="AR142" s="153">
        <f t="shared" si="99"/>
        <v>0</v>
      </c>
      <c r="AS142" s="153">
        <f t="shared" si="69"/>
        <v>0</v>
      </c>
    </row>
    <row r="143" spans="2:45" ht="15">
      <c r="B143" s="88"/>
      <c r="C143" s="88"/>
      <c r="D143" s="89" t="s">
        <v>409</v>
      </c>
      <c r="E143" s="90" t="s">
        <v>126</v>
      </c>
      <c r="F143" s="78"/>
      <c r="G143" s="78"/>
      <c r="H143" s="148">
        <f t="shared" si="106"/>
        <v>0</v>
      </c>
      <c r="I143" s="78"/>
      <c r="J143" s="78"/>
      <c r="K143" s="148">
        <f t="shared" si="107"/>
        <v>0</v>
      </c>
      <c r="L143" s="75"/>
      <c r="M143" s="83"/>
      <c r="N143" s="152">
        <f t="shared" si="94"/>
        <v>0</v>
      </c>
      <c r="O143" s="153">
        <f t="shared" si="95"/>
        <v>0</v>
      </c>
      <c r="P143" s="153">
        <f t="shared" si="66"/>
        <v>0</v>
      </c>
      <c r="Q143" s="78"/>
      <c r="R143" s="78"/>
      <c r="S143" s="148">
        <f t="shared" si="108"/>
        <v>0</v>
      </c>
      <c r="T143" s="78"/>
      <c r="U143" s="78"/>
      <c r="V143" s="148">
        <f t="shared" si="109"/>
        <v>0</v>
      </c>
      <c r="W143" s="148">
        <f t="shared" si="61"/>
        <v>0</v>
      </c>
      <c r="X143" s="75"/>
      <c r="Y143" s="83"/>
      <c r="Z143" s="84">
        <f t="shared" si="96"/>
        <v>0</v>
      </c>
      <c r="AA143" s="152">
        <f>IF(Parámetros!$D$18="N/A",0,W143-K143)</f>
        <v>0</v>
      </c>
      <c r="AB143" s="153">
        <f t="shared" si="97"/>
        <v>0</v>
      </c>
      <c r="AC143" s="153" t="e">
        <f t="shared" si="67"/>
        <v>#DIV/0!</v>
      </c>
      <c r="AD143" s="85"/>
      <c r="AE143" s="85"/>
      <c r="AF143" s="148">
        <f t="shared" si="110"/>
        <v>0</v>
      </c>
      <c r="AG143" s="75"/>
      <c r="AH143" s="83"/>
      <c r="AI143" s="152">
        <f>IF(Parámetros!$D$18="N/A",AF143-K143,AF143-W143)</f>
        <v>0</v>
      </c>
      <c r="AJ143" s="153">
        <f>IF(Parámetros!$D$18="N/A",IF(ISERROR(IF(AND(K143&gt;1,AF143=0),0%,IF(AND(K143=0,AF143&gt;1),100%,AI143/W143))),0,IF(AND(K143&gt;1,AF143=0),0%,IF(AND(K143=0,AF143&gt;1),100%,AI143/K143))),IF(ISERROR(IF(AND(W143&gt;1,AF143=0),0%,IF(AND(W143=0,AF143&gt;1),100%,AI143/W143))),0,IF(AND(W143&gt;1,AF143=0),0%,IF(AND(W143=0,AF143&gt;1),100%,AI143/W143))))</f>
        <v>0</v>
      </c>
      <c r="AK143" s="153" t="e">
        <f t="shared" si="68"/>
        <v>#DIV/0!</v>
      </c>
      <c r="AL143" s="78"/>
      <c r="AM143" s="78"/>
      <c r="AN143" s="148">
        <f t="shared" si="111"/>
        <v>0</v>
      </c>
      <c r="AO143" s="75"/>
      <c r="AP143" s="83"/>
      <c r="AQ143" s="152">
        <f t="shared" si="98"/>
        <v>0</v>
      </c>
      <c r="AR143" s="153">
        <f t="shared" si="99"/>
        <v>0</v>
      </c>
      <c r="AS143" s="153">
        <f t="shared" si="69"/>
        <v>0</v>
      </c>
    </row>
    <row r="144" spans="2:45" ht="15">
      <c r="B144" s="88"/>
      <c r="C144" s="88"/>
      <c r="D144" s="93" t="s">
        <v>410</v>
      </c>
      <c r="E144" s="94" t="s">
        <v>140</v>
      </c>
      <c r="F144" s="78"/>
      <c r="G144" s="78"/>
      <c r="H144" s="148">
        <f>+H145</f>
        <v>0</v>
      </c>
      <c r="I144" s="78"/>
      <c r="J144" s="78"/>
      <c r="K144" s="148">
        <f>+K145</f>
        <v>0</v>
      </c>
      <c r="L144" s="75"/>
      <c r="M144" s="83"/>
      <c r="N144" s="152">
        <f t="shared" si="94"/>
        <v>0</v>
      </c>
      <c r="O144" s="153">
        <f t="shared" si="95"/>
        <v>0</v>
      </c>
      <c r="P144" s="153">
        <f t="shared" si="66"/>
        <v>0</v>
      </c>
      <c r="Q144" s="78"/>
      <c r="R144" s="78"/>
      <c r="S144" s="148">
        <f>+S145</f>
        <v>0</v>
      </c>
      <c r="T144" s="78"/>
      <c r="U144" s="78"/>
      <c r="V144" s="148">
        <f>+V145</f>
        <v>0</v>
      </c>
      <c r="W144" s="148">
        <f t="shared" si="61"/>
        <v>0</v>
      </c>
      <c r="X144" s="75"/>
      <c r="Y144" s="83"/>
      <c r="Z144" s="84">
        <f t="shared" si="96"/>
        <v>0</v>
      </c>
      <c r="AA144" s="152">
        <f>IF(Parámetros!$D$18="N/A",0,W144-K144)</f>
        <v>0</v>
      </c>
      <c r="AB144" s="153">
        <f t="shared" si="97"/>
        <v>0</v>
      </c>
      <c r="AC144" s="153" t="e">
        <f t="shared" si="67"/>
        <v>#DIV/0!</v>
      </c>
      <c r="AD144" s="85"/>
      <c r="AE144" s="85"/>
      <c r="AF144" s="148">
        <f>+AF145</f>
        <v>0</v>
      </c>
      <c r="AG144" s="75"/>
      <c r="AH144" s="83"/>
      <c r="AI144" s="152">
        <f>IF(Parámetros!$D$18="N/A",AF144-K144,AF144-W144)</f>
        <v>0</v>
      </c>
      <c r="AJ144" s="153">
        <f>IF(Parámetros!$D$18="N/A",IF(ISERROR(IF(AND(K144&gt;1,AF144=0),0%,IF(AND(K144=0,AF144&gt;1),100%,AI144/W144))),0,IF(AND(K144&gt;1,AF144=0),0%,IF(AND(K144=0,AF144&gt;1),100%,AI144/K144))),IF(ISERROR(IF(AND(W144&gt;1,AF144=0),0%,IF(AND(W144=0,AF144&gt;1),100%,AI144/W144))),0,IF(AND(W144&gt;1,AF144=0),0%,IF(AND(W144=0,AF144&gt;1),100%,AI144/W144))))</f>
        <v>0</v>
      </c>
      <c r="AK144" s="153" t="e">
        <f t="shared" si="68"/>
        <v>#DIV/0!</v>
      </c>
      <c r="AL144" s="78"/>
      <c r="AM144" s="78"/>
      <c r="AN144" s="148">
        <f>+AN145</f>
        <v>0</v>
      </c>
      <c r="AO144" s="75"/>
      <c r="AP144" s="83"/>
      <c r="AQ144" s="152">
        <f t="shared" si="98"/>
        <v>0</v>
      </c>
      <c r="AR144" s="153">
        <f t="shared" si="99"/>
        <v>0</v>
      </c>
      <c r="AS144" s="153">
        <f t="shared" si="69"/>
        <v>0</v>
      </c>
    </row>
    <row r="145" spans="2:45" ht="15">
      <c r="B145" s="88"/>
      <c r="C145" s="88"/>
      <c r="D145" s="95" t="s">
        <v>411</v>
      </c>
      <c r="E145" s="98" t="s">
        <v>306</v>
      </c>
      <c r="F145" s="78"/>
      <c r="G145" s="78"/>
      <c r="H145" s="148">
        <f t="shared" si="106"/>
        <v>0</v>
      </c>
      <c r="I145" s="78"/>
      <c r="J145" s="78"/>
      <c r="K145" s="148">
        <f t="shared" si="107"/>
        <v>0</v>
      </c>
      <c r="L145" s="75"/>
      <c r="M145" s="83"/>
      <c r="N145" s="152">
        <f t="shared" si="94"/>
        <v>0</v>
      </c>
      <c r="O145" s="153">
        <f t="shared" si="95"/>
        <v>0</v>
      </c>
      <c r="P145" s="153">
        <f t="shared" si="66"/>
        <v>0</v>
      </c>
      <c r="Q145" s="78"/>
      <c r="R145" s="78"/>
      <c r="S145" s="148">
        <f t="shared" si="108"/>
        <v>0</v>
      </c>
      <c r="T145" s="78"/>
      <c r="U145" s="78"/>
      <c r="V145" s="148">
        <f t="shared" si="109"/>
        <v>0</v>
      </c>
      <c r="W145" s="148">
        <f t="shared" si="61"/>
        <v>0</v>
      </c>
      <c r="X145" s="75"/>
      <c r="Y145" s="83"/>
      <c r="Z145" s="84">
        <f t="shared" si="96"/>
        <v>0</v>
      </c>
      <c r="AA145" s="152">
        <f>IF(Parámetros!$D$18="N/A",0,W145-K145)</f>
        <v>0</v>
      </c>
      <c r="AB145" s="153">
        <f t="shared" si="97"/>
        <v>0</v>
      </c>
      <c r="AC145" s="153" t="e">
        <f t="shared" si="67"/>
        <v>#DIV/0!</v>
      </c>
      <c r="AD145" s="85"/>
      <c r="AE145" s="85"/>
      <c r="AF145" s="148">
        <f t="shared" si="110"/>
        <v>0</v>
      </c>
      <c r="AG145" s="75"/>
      <c r="AH145" s="83"/>
      <c r="AI145" s="152">
        <f>IF(Parámetros!$D$18="N/A",AF145-K145,AF145-W145)</f>
        <v>0</v>
      </c>
      <c r="AJ145" s="153">
        <f>IF(Parámetros!$D$18="N/A",IF(ISERROR(IF(AND(K145&gt;1,AF145=0),0%,IF(AND(K145=0,AF145&gt;1),100%,AI145/W145))),0,IF(AND(K145&gt;1,AF145=0),0%,IF(AND(K145=0,AF145&gt;1),100%,AI145/K145))),IF(ISERROR(IF(AND(W145&gt;1,AF145=0),0%,IF(AND(W145=0,AF145&gt;1),100%,AI145/W145))),0,IF(AND(W145&gt;1,AF145=0),0%,IF(AND(W145=0,AF145&gt;1),100%,AI145/W145))))</f>
        <v>0</v>
      </c>
      <c r="AK145" s="153" t="e">
        <f t="shared" si="68"/>
        <v>#DIV/0!</v>
      </c>
      <c r="AL145" s="78"/>
      <c r="AM145" s="78"/>
      <c r="AN145" s="148">
        <f t="shared" si="111"/>
        <v>0</v>
      </c>
      <c r="AO145" s="75"/>
      <c r="AP145" s="83"/>
      <c r="AQ145" s="152">
        <f t="shared" si="98"/>
        <v>0</v>
      </c>
      <c r="AR145" s="153">
        <f t="shared" si="99"/>
        <v>0</v>
      </c>
      <c r="AS145" s="153">
        <f t="shared" si="69"/>
        <v>0</v>
      </c>
    </row>
    <row r="146" spans="2:45" ht="15">
      <c r="B146" s="88"/>
      <c r="C146" s="88"/>
      <c r="D146" s="90" t="s">
        <v>412</v>
      </c>
      <c r="E146" s="99" t="s">
        <v>112</v>
      </c>
      <c r="F146" s="78"/>
      <c r="G146" s="78"/>
      <c r="H146" s="148">
        <f t="shared" si="106"/>
        <v>0</v>
      </c>
      <c r="I146" s="78"/>
      <c r="J146" s="78"/>
      <c r="K146" s="148">
        <f t="shared" si="107"/>
        <v>0</v>
      </c>
      <c r="L146" s="75"/>
      <c r="M146" s="83"/>
      <c r="N146" s="152">
        <f t="shared" si="94"/>
        <v>0</v>
      </c>
      <c r="O146" s="153">
        <f t="shared" si="95"/>
        <v>0</v>
      </c>
      <c r="P146" s="153">
        <f t="shared" si="66"/>
        <v>0</v>
      </c>
      <c r="Q146" s="78"/>
      <c r="R146" s="78"/>
      <c r="S146" s="148">
        <f t="shared" si="108"/>
        <v>0</v>
      </c>
      <c r="T146" s="78"/>
      <c r="U146" s="78"/>
      <c r="V146" s="148">
        <f t="shared" si="109"/>
        <v>0</v>
      </c>
      <c r="W146" s="148">
        <f t="shared" si="61"/>
        <v>0</v>
      </c>
      <c r="X146" s="75"/>
      <c r="Y146" s="83"/>
      <c r="Z146" s="84">
        <f t="shared" si="96"/>
        <v>0</v>
      </c>
      <c r="AA146" s="152">
        <f>IF(Parámetros!$D$18="N/A",0,W146-K146)</f>
        <v>0</v>
      </c>
      <c r="AB146" s="153">
        <f t="shared" si="97"/>
        <v>0</v>
      </c>
      <c r="AC146" s="153" t="e">
        <f t="shared" si="67"/>
        <v>#DIV/0!</v>
      </c>
      <c r="AD146" s="85"/>
      <c r="AE146" s="85"/>
      <c r="AF146" s="148">
        <f t="shared" si="110"/>
        <v>0</v>
      </c>
      <c r="AG146" s="75"/>
      <c r="AH146" s="83"/>
      <c r="AI146" s="152">
        <f>IF(Parámetros!$D$18="N/A",AF146-K146,AF146-W146)</f>
        <v>0</v>
      </c>
      <c r="AJ146" s="153">
        <f>IF(Parámetros!$D$18="N/A",IF(ISERROR(IF(AND(K146&gt;1,AF146=0),0%,IF(AND(K146=0,AF146&gt;1),100%,AI146/W146))),0,IF(AND(K146&gt;1,AF146=0),0%,IF(AND(K146=0,AF146&gt;1),100%,AI146/K146))),IF(ISERROR(IF(AND(W146&gt;1,AF146=0),0%,IF(AND(W146=0,AF146&gt;1),100%,AI146/W146))),0,IF(AND(W146&gt;1,AF146=0),0%,IF(AND(W146=0,AF146&gt;1),100%,AI146/W146))))</f>
        <v>0</v>
      </c>
      <c r="AK146" s="153" t="e">
        <f t="shared" si="68"/>
        <v>#DIV/0!</v>
      </c>
      <c r="AL146" s="78"/>
      <c r="AM146" s="78"/>
      <c r="AN146" s="148">
        <f t="shared" si="111"/>
        <v>0</v>
      </c>
      <c r="AO146" s="75"/>
      <c r="AP146" s="83"/>
      <c r="AQ146" s="152">
        <f t="shared" si="98"/>
        <v>0</v>
      </c>
      <c r="AR146" s="153">
        <f t="shared" si="99"/>
        <v>0</v>
      </c>
      <c r="AS146" s="153">
        <f t="shared" si="69"/>
        <v>0</v>
      </c>
    </row>
    <row r="147" spans="2:45" ht="15">
      <c r="B147" s="88"/>
      <c r="C147" s="88"/>
      <c r="D147" s="91" t="s">
        <v>413</v>
      </c>
      <c r="E147" s="92" t="s">
        <v>141</v>
      </c>
      <c r="F147" s="78"/>
      <c r="G147" s="78"/>
      <c r="H147" s="148">
        <f>SUM(H148:H153)</f>
        <v>0</v>
      </c>
      <c r="I147" s="78"/>
      <c r="J147" s="78"/>
      <c r="K147" s="148">
        <f>SUM(K148:K153)</f>
        <v>0</v>
      </c>
      <c r="L147" s="75"/>
      <c r="M147" s="83"/>
      <c r="N147" s="152">
        <f t="shared" si="94"/>
        <v>0</v>
      </c>
      <c r="O147" s="153">
        <f t="shared" si="95"/>
        <v>0</v>
      </c>
      <c r="P147" s="153">
        <f t="shared" si="66"/>
        <v>0</v>
      </c>
      <c r="Q147" s="78"/>
      <c r="R147" s="78"/>
      <c r="S147" s="148">
        <f>SUM(S148:S153)</f>
        <v>0</v>
      </c>
      <c r="T147" s="78"/>
      <c r="U147" s="78"/>
      <c r="V147" s="148">
        <f>SUM(V148:V153)</f>
        <v>0</v>
      </c>
      <c r="W147" s="148">
        <f t="shared" si="61"/>
        <v>0</v>
      </c>
      <c r="X147" s="75"/>
      <c r="Y147" s="83"/>
      <c r="Z147" s="84">
        <f t="shared" si="96"/>
        <v>0</v>
      </c>
      <c r="AA147" s="152">
        <f>IF(Parámetros!$D$18="N/A",0,W147-K147)</f>
        <v>0</v>
      </c>
      <c r="AB147" s="153">
        <f t="shared" si="97"/>
        <v>0</v>
      </c>
      <c r="AC147" s="153" t="e">
        <f t="shared" si="67"/>
        <v>#DIV/0!</v>
      </c>
      <c r="AD147" s="85"/>
      <c r="AE147" s="85"/>
      <c r="AF147" s="148">
        <f>SUM(AF148:AF153)</f>
        <v>0</v>
      </c>
      <c r="AG147" s="75"/>
      <c r="AH147" s="83"/>
      <c r="AI147" s="152">
        <f>IF(Parámetros!$D$18="N/A",AF147-K147,AF147-W147)</f>
        <v>0</v>
      </c>
      <c r="AJ147" s="153">
        <f>IF(Parámetros!$D$18="N/A",IF(ISERROR(IF(AND(K147&gt;1,AF147=0),0%,IF(AND(K147=0,AF147&gt;1),100%,AI147/W147))),0,IF(AND(K147&gt;1,AF147=0),0%,IF(AND(K147=0,AF147&gt;1),100%,AI147/K147))),IF(ISERROR(IF(AND(W147&gt;1,AF147=0),0%,IF(AND(W147=0,AF147&gt;1),100%,AI147/W147))),0,IF(AND(W147&gt;1,AF147=0),0%,IF(AND(W147=0,AF147&gt;1),100%,AI147/W147))))</f>
        <v>0</v>
      </c>
      <c r="AK147" s="153" t="e">
        <f t="shared" si="68"/>
        <v>#DIV/0!</v>
      </c>
      <c r="AL147" s="78"/>
      <c r="AM147" s="78"/>
      <c r="AN147" s="148">
        <f>SUM(AN148:AN153)</f>
        <v>0</v>
      </c>
      <c r="AO147" s="75"/>
      <c r="AP147" s="83"/>
      <c r="AQ147" s="152">
        <f t="shared" si="98"/>
        <v>0</v>
      </c>
      <c r="AR147" s="153">
        <f t="shared" si="99"/>
        <v>0</v>
      </c>
      <c r="AS147" s="153">
        <f t="shared" si="69"/>
        <v>0</v>
      </c>
    </row>
    <row r="148" spans="2:45" ht="15">
      <c r="B148" s="88"/>
      <c r="C148" s="88"/>
      <c r="D148" s="89" t="s">
        <v>414</v>
      </c>
      <c r="E148" s="90" t="s">
        <v>122</v>
      </c>
      <c r="F148" s="78"/>
      <c r="G148" s="78"/>
      <c r="H148" s="148">
        <f t="shared" si="106"/>
        <v>0</v>
      </c>
      <c r="I148" s="78"/>
      <c r="J148" s="78"/>
      <c r="K148" s="148">
        <f t="shared" si="107"/>
        <v>0</v>
      </c>
      <c r="L148" s="75"/>
      <c r="M148" s="83"/>
      <c r="N148" s="152">
        <f t="shared" si="94"/>
        <v>0</v>
      </c>
      <c r="O148" s="153">
        <f t="shared" si="95"/>
        <v>0</v>
      </c>
      <c r="P148" s="153">
        <f t="shared" si="66"/>
        <v>0</v>
      </c>
      <c r="Q148" s="78"/>
      <c r="R148" s="78"/>
      <c r="S148" s="148">
        <f t="shared" si="108"/>
        <v>0</v>
      </c>
      <c r="T148" s="78"/>
      <c r="U148" s="78"/>
      <c r="V148" s="148">
        <f t="shared" si="109"/>
        <v>0</v>
      </c>
      <c r="W148" s="148">
        <f t="shared" si="61"/>
        <v>0</v>
      </c>
      <c r="X148" s="75"/>
      <c r="Y148" s="83"/>
      <c r="Z148" s="84">
        <f t="shared" si="96"/>
        <v>0</v>
      </c>
      <c r="AA148" s="152">
        <f>IF(Parámetros!$D$18="N/A",0,W148-K148)</f>
        <v>0</v>
      </c>
      <c r="AB148" s="153">
        <f t="shared" si="97"/>
        <v>0</v>
      </c>
      <c r="AC148" s="153" t="e">
        <f t="shared" si="67"/>
        <v>#DIV/0!</v>
      </c>
      <c r="AD148" s="85"/>
      <c r="AE148" s="85"/>
      <c r="AF148" s="148">
        <f t="shared" si="110"/>
        <v>0</v>
      </c>
      <c r="AG148" s="75"/>
      <c r="AH148" s="83"/>
      <c r="AI148" s="152">
        <f>IF(Parámetros!$D$18="N/A",AF148-K148,AF148-W148)</f>
        <v>0</v>
      </c>
      <c r="AJ148" s="153">
        <f>IF(Parámetros!$D$18="N/A",IF(ISERROR(IF(AND(K148&gt;1,AF148=0),0%,IF(AND(K148=0,AF148&gt;1),100%,AI148/W148))),0,IF(AND(K148&gt;1,AF148=0),0%,IF(AND(K148=0,AF148&gt;1),100%,AI148/K148))),IF(ISERROR(IF(AND(W148&gt;1,AF148=0),0%,IF(AND(W148=0,AF148&gt;1),100%,AI148/W148))),0,IF(AND(W148&gt;1,AF148=0),0%,IF(AND(W148=0,AF148&gt;1),100%,AI148/W148))))</f>
        <v>0</v>
      </c>
      <c r="AK148" s="153" t="e">
        <f t="shared" si="68"/>
        <v>#DIV/0!</v>
      </c>
      <c r="AL148" s="78"/>
      <c r="AM148" s="78"/>
      <c r="AN148" s="148">
        <f t="shared" si="111"/>
        <v>0</v>
      </c>
      <c r="AO148" s="75"/>
      <c r="AP148" s="83"/>
      <c r="AQ148" s="152">
        <f t="shared" si="98"/>
        <v>0</v>
      </c>
      <c r="AR148" s="153">
        <f t="shared" si="99"/>
        <v>0</v>
      </c>
      <c r="AS148" s="153">
        <f t="shared" si="69"/>
        <v>0</v>
      </c>
    </row>
    <row r="149" spans="2:45" ht="15">
      <c r="B149" s="88"/>
      <c r="C149" s="88"/>
      <c r="D149" s="89" t="s">
        <v>415</v>
      </c>
      <c r="E149" s="90" t="s">
        <v>123</v>
      </c>
      <c r="F149" s="78"/>
      <c r="G149" s="78"/>
      <c r="H149" s="148">
        <f t="shared" si="106"/>
        <v>0</v>
      </c>
      <c r="I149" s="78"/>
      <c r="J149" s="78"/>
      <c r="K149" s="148">
        <f t="shared" si="107"/>
        <v>0</v>
      </c>
      <c r="L149" s="75"/>
      <c r="M149" s="83"/>
      <c r="N149" s="152">
        <f t="shared" si="94"/>
        <v>0</v>
      </c>
      <c r="O149" s="153">
        <f t="shared" si="95"/>
        <v>0</v>
      </c>
      <c r="P149" s="153">
        <f t="shared" si="66"/>
        <v>0</v>
      </c>
      <c r="Q149" s="78"/>
      <c r="R149" s="78"/>
      <c r="S149" s="148">
        <f t="shared" si="108"/>
        <v>0</v>
      </c>
      <c r="T149" s="78"/>
      <c r="U149" s="78"/>
      <c r="V149" s="148">
        <f t="shared" si="109"/>
        <v>0</v>
      </c>
      <c r="W149" s="148">
        <f t="shared" si="61"/>
        <v>0</v>
      </c>
      <c r="X149" s="75"/>
      <c r="Y149" s="83"/>
      <c r="Z149" s="84">
        <f t="shared" si="96"/>
        <v>0</v>
      </c>
      <c r="AA149" s="152">
        <f>IF(Parámetros!$D$18="N/A",0,W149-K149)</f>
        <v>0</v>
      </c>
      <c r="AB149" s="153">
        <f t="shared" si="97"/>
        <v>0</v>
      </c>
      <c r="AC149" s="153" t="e">
        <f t="shared" si="67"/>
        <v>#DIV/0!</v>
      </c>
      <c r="AD149" s="85"/>
      <c r="AE149" s="85"/>
      <c r="AF149" s="148">
        <f t="shared" si="110"/>
        <v>0</v>
      </c>
      <c r="AG149" s="75"/>
      <c r="AH149" s="83"/>
      <c r="AI149" s="152">
        <f>IF(Parámetros!$D$18="N/A",AF149-K149,AF149-W149)</f>
        <v>0</v>
      </c>
      <c r="AJ149" s="153">
        <f>IF(Parámetros!$D$18="N/A",IF(ISERROR(IF(AND(K149&gt;1,AF149=0),0%,IF(AND(K149=0,AF149&gt;1),100%,AI149/W149))),0,IF(AND(K149&gt;1,AF149=0),0%,IF(AND(K149=0,AF149&gt;1),100%,AI149/K149))),IF(ISERROR(IF(AND(W149&gt;1,AF149=0),0%,IF(AND(W149=0,AF149&gt;1),100%,AI149/W149))),0,IF(AND(W149&gt;1,AF149=0),0%,IF(AND(W149=0,AF149&gt;1),100%,AI149/W149))))</f>
        <v>0</v>
      </c>
      <c r="AK149" s="153" t="e">
        <f t="shared" si="68"/>
        <v>#DIV/0!</v>
      </c>
      <c r="AL149" s="78"/>
      <c r="AM149" s="78"/>
      <c r="AN149" s="148">
        <f t="shared" si="111"/>
        <v>0</v>
      </c>
      <c r="AO149" s="75"/>
      <c r="AP149" s="83"/>
      <c r="AQ149" s="152">
        <f t="shared" si="98"/>
        <v>0</v>
      </c>
      <c r="AR149" s="153">
        <f t="shared" si="99"/>
        <v>0</v>
      </c>
      <c r="AS149" s="153">
        <f t="shared" si="69"/>
        <v>0</v>
      </c>
    </row>
    <row r="150" spans="2:45" ht="15">
      <c r="B150" s="88"/>
      <c r="C150" s="88"/>
      <c r="D150" s="89" t="s">
        <v>416</v>
      </c>
      <c r="E150" s="90" t="s">
        <v>124</v>
      </c>
      <c r="F150" s="78"/>
      <c r="G150" s="78"/>
      <c r="H150" s="148">
        <f t="shared" si="106"/>
        <v>0</v>
      </c>
      <c r="I150" s="78"/>
      <c r="J150" s="78"/>
      <c r="K150" s="148">
        <f t="shared" si="107"/>
        <v>0</v>
      </c>
      <c r="L150" s="75"/>
      <c r="M150" s="83"/>
      <c r="N150" s="152">
        <f t="shared" si="94"/>
        <v>0</v>
      </c>
      <c r="O150" s="153">
        <f t="shared" si="95"/>
        <v>0</v>
      </c>
      <c r="P150" s="153">
        <f t="shared" si="66"/>
        <v>0</v>
      </c>
      <c r="Q150" s="78"/>
      <c r="R150" s="78"/>
      <c r="S150" s="148">
        <f t="shared" si="108"/>
        <v>0</v>
      </c>
      <c r="T150" s="78"/>
      <c r="U150" s="78"/>
      <c r="V150" s="148">
        <f t="shared" si="109"/>
        <v>0</v>
      </c>
      <c r="W150" s="148">
        <f t="shared" si="61"/>
        <v>0</v>
      </c>
      <c r="X150" s="75"/>
      <c r="Y150" s="83"/>
      <c r="Z150" s="84">
        <f t="shared" si="96"/>
        <v>0</v>
      </c>
      <c r="AA150" s="152">
        <f>IF(Parámetros!$D$18="N/A",0,W150-K150)</f>
        <v>0</v>
      </c>
      <c r="AB150" s="153">
        <f t="shared" si="97"/>
        <v>0</v>
      </c>
      <c r="AC150" s="153" t="e">
        <f t="shared" si="67"/>
        <v>#DIV/0!</v>
      </c>
      <c r="AD150" s="85"/>
      <c r="AE150" s="85"/>
      <c r="AF150" s="148">
        <f t="shared" si="110"/>
        <v>0</v>
      </c>
      <c r="AG150" s="75"/>
      <c r="AH150" s="83"/>
      <c r="AI150" s="152">
        <f>IF(Parámetros!$D$18="N/A",AF150-K150,AF150-W150)</f>
        <v>0</v>
      </c>
      <c r="AJ150" s="153">
        <f>IF(Parámetros!$D$18="N/A",IF(ISERROR(IF(AND(K150&gt;1,AF150=0),0%,IF(AND(K150=0,AF150&gt;1),100%,AI150/W150))),0,IF(AND(K150&gt;1,AF150=0),0%,IF(AND(K150=0,AF150&gt;1),100%,AI150/K150))),IF(ISERROR(IF(AND(W150&gt;1,AF150=0),0%,IF(AND(W150=0,AF150&gt;1),100%,AI150/W150))),0,IF(AND(W150&gt;1,AF150=0),0%,IF(AND(W150=0,AF150&gt;1),100%,AI150/W150))))</f>
        <v>0</v>
      </c>
      <c r="AK150" s="153" t="e">
        <f t="shared" si="68"/>
        <v>#DIV/0!</v>
      </c>
      <c r="AL150" s="78"/>
      <c r="AM150" s="78"/>
      <c r="AN150" s="148">
        <f t="shared" si="111"/>
        <v>0</v>
      </c>
      <c r="AO150" s="75"/>
      <c r="AP150" s="83"/>
      <c r="AQ150" s="152">
        <f t="shared" si="98"/>
        <v>0</v>
      </c>
      <c r="AR150" s="153">
        <f t="shared" si="99"/>
        <v>0</v>
      </c>
      <c r="AS150" s="153">
        <f t="shared" si="69"/>
        <v>0</v>
      </c>
    </row>
    <row r="151" spans="2:45" ht="15">
      <c r="B151" s="88"/>
      <c r="C151" s="88"/>
      <c r="D151" s="89" t="s">
        <v>417</v>
      </c>
      <c r="E151" s="90" t="s">
        <v>125</v>
      </c>
      <c r="F151" s="78"/>
      <c r="G151" s="78"/>
      <c r="H151" s="148">
        <f t="shared" si="106"/>
        <v>0</v>
      </c>
      <c r="I151" s="78"/>
      <c r="J151" s="78"/>
      <c r="K151" s="148">
        <f t="shared" si="107"/>
        <v>0</v>
      </c>
      <c r="L151" s="75"/>
      <c r="M151" s="83"/>
      <c r="N151" s="152">
        <f t="shared" si="94"/>
        <v>0</v>
      </c>
      <c r="O151" s="153">
        <f t="shared" si="95"/>
        <v>0</v>
      </c>
      <c r="P151" s="153">
        <f t="shared" si="66"/>
        <v>0</v>
      </c>
      <c r="Q151" s="78"/>
      <c r="R151" s="78"/>
      <c r="S151" s="148">
        <f t="shared" si="108"/>
        <v>0</v>
      </c>
      <c r="T151" s="78"/>
      <c r="U151" s="78"/>
      <c r="V151" s="148">
        <f t="shared" si="109"/>
        <v>0</v>
      </c>
      <c r="W151" s="148">
        <f t="shared" si="61"/>
        <v>0</v>
      </c>
      <c r="X151" s="75"/>
      <c r="Y151" s="83"/>
      <c r="Z151" s="84">
        <f t="shared" si="96"/>
        <v>0</v>
      </c>
      <c r="AA151" s="152">
        <f>IF(Parámetros!$D$18="N/A",0,W151-K151)</f>
        <v>0</v>
      </c>
      <c r="AB151" s="153">
        <f t="shared" si="97"/>
        <v>0</v>
      </c>
      <c r="AC151" s="153" t="e">
        <f t="shared" si="67"/>
        <v>#DIV/0!</v>
      </c>
      <c r="AD151" s="85"/>
      <c r="AE151" s="85"/>
      <c r="AF151" s="148">
        <f t="shared" si="110"/>
        <v>0</v>
      </c>
      <c r="AG151" s="75"/>
      <c r="AH151" s="83"/>
      <c r="AI151" s="152">
        <f>IF(Parámetros!$D$18="N/A",AF151-K151,AF151-W151)</f>
        <v>0</v>
      </c>
      <c r="AJ151" s="153">
        <f>IF(Parámetros!$D$18="N/A",IF(ISERROR(IF(AND(K151&gt;1,AF151=0),0%,IF(AND(K151=0,AF151&gt;1),100%,AI151/W151))),0,IF(AND(K151&gt;1,AF151=0),0%,IF(AND(K151=0,AF151&gt;1),100%,AI151/K151))),IF(ISERROR(IF(AND(W151&gt;1,AF151=0),0%,IF(AND(W151=0,AF151&gt;1),100%,AI151/W151))),0,IF(AND(W151&gt;1,AF151=0),0%,IF(AND(W151=0,AF151&gt;1),100%,AI151/W151))))</f>
        <v>0</v>
      </c>
      <c r="AK151" s="153" t="e">
        <f t="shared" si="68"/>
        <v>#DIV/0!</v>
      </c>
      <c r="AL151" s="78"/>
      <c r="AM151" s="78"/>
      <c r="AN151" s="148">
        <f t="shared" si="111"/>
        <v>0</v>
      </c>
      <c r="AO151" s="75"/>
      <c r="AP151" s="83"/>
      <c r="AQ151" s="152">
        <f t="shared" si="98"/>
        <v>0</v>
      </c>
      <c r="AR151" s="153">
        <f t="shared" si="99"/>
        <v>0</v>
      </c>
      <c r="AS151" s="153">
        <f t="shared" si="69"/>
        <v>0</v>
      </c>
    </row>
    <row r="152" spans="2:45" ht="15">
      <c r="B152" s="88"/>
      <c r="C152" s="88"/>
      <c r="D152" s="89" t="s">
        <v>418</v>
      </c>
      <c r="E152" s="90" t="s">
        <v>126</v>
      </c>
      <c r="F152" s="78"/>
      <c r="G152" s="78"/>
      <c r="H152" s="148">
        <f t="shared" si="106"/>
        <v>0</v>
      </c>
      <c r="I152" s="78"/>
      <c r="J152" s="78"/>
      <c r="K152" s="148">
        <f t="shared" si="107"/>
        <v>0</v>
      </c>
      <c r="L152" s="75"/>
      <c r="M152" s="83"/>
      <c r="N152" s="152">
        <f aca="true" t="shared" si="112" ref="N152:N183">+K152-H152</f>
        <v>0</v>
      </c>
      <c r="O152" s="153">
        <f aca="true" t="shared" si="113" ref="O152:O183">IF(ISERROR(IF(AND(H152&gt;1,K152=0),0%,IF(AND(H152=0,K152&gt;1),100%,N152/H152))),0,IF(AND(H152&gt;1,K152=0),0%,IF(AND(H152=0,K152&gt;1),100%,N152/H152)))</f>
        <v>0</v>
      </c>
      <c r="P152" s="153">
        <f t="shared" si="66"/>
        <v>0</v>
      </c>
      <c r="Q152" s="78"/>
      <c r="R152" s="78"/>
      <c r="S152" s="148">
        <f t="shared" si="108"/>
        <v>0</v>
      </c>
      <c r="T152" s="78"/>
      <c r="U152" s="78"/>
      <c r="V152" s="148">
        <f t="shared" si="109"/>
        <v>0</v>
      </c>
      <c r="W152" s="148">
        <f aca="true" t="shared" si="114" ref="W152:W217">+S152+V152</f>
        <v>0</v>
      </c>
      <c r="X152" s="75"/>
      <c r="Y152" s="83"/>
      <c r="Z152" s="84">
        <f aca="true" t="shared" si="115" ref="Z152:Z183">+IF($W$378&lt;1,W152/-$W$378,W152/$W$378)</f>
        <v>0</v>
      </c>
      <c r="AA152" s="152">
        <f>IF(Parámetros!$D$18="N/A",0,W152-K152)</f>
        <v>0</v>
      </c>
      <c r="AB152" s="153">
        <f aca="true" t="shared" si="116" ref="AB152:AB183">IF(ISERROR(IF(AND(K152&gt;1,W152=0),0%,IF(AND(K152=0,W152&gt;1),100%,AA152/K152))),0,IF(AND(K152&gt;1,W152=0),0%,IF(AND(K152=0,W152&gt;1),100%,AA152/K152)))</f>
        <v>0</v>
      </c>
      <c r="AC152" s="153" t="e">
        <f t="shared" si="67"/>
        <v>#DIV/0!</v>
      </c>
      <c r="AD152" s="85"/>
      <c r="AE152" s="85"/>
      <c r="AF152" s="148">
        <f t="shared" si="110"/>
        <v>0</v>
      </c>
      <c r="AG152" s="75"/>
      <c r="AH152" s="83"/>
      <c r="AI152" s="152">
        <f>IF(Parámetros!$D$18="N/A",AF152-K152,AF152-W152)</f>
        <v>0</v>
      </c>
      <c r="AJ152" s="153">
        <f>IF(Parámetros!$D$18="N/A",IF(ISERROR(IF(AND(K152&gt;1,AF152=0),0%,IF(AND(K152=0,AF152&gt;1),100%,AI152/W152))),0,IF(AND(K152&gt;1,AF152=0),0%,IF(AND(K152=0,AF152&gt;1),100%,AI152/K152))),IF(ISERROR(IF(AND(W152&gt;1,AF152=0),0%,IF(AND(W152=0,AF152&gt;1),100%,AI152/W152))),0,IF(AND(W152&gt;1,AF152=0),0%,IF(AND(W152=0,AF152&gt;1),100%,AI152/W152))))</f>
        <v>0</v>
      </c>
      <c r="AK152" s="153" t="e">
        <f t="shared" si="68"/>
        <v>#DIV/0!</v>
      </c>
      <c r="AL152" s="78"/>
      <c r="AM152" s="78"/>
      <c r="AN152" s="148">
        <f t="shared" si="111"/>
        <v>0</v>
      </c>
      <c r="AO152" s="75"/>
      <c r="AP152" s="83"/>
      <c r="AQ152" s="152">
        <f aca="true" t="shared" si="117" ref="AQ152:AQ183">+AN152-AF152</f>
        <v>0</v>
      </c>
      <c r="AR152" s="153">
        <f aca="true" t="shared" si="118" ref="AR152:AR183">IF(ISERROR(IF(AND(AF152&gt;1,AN152=0),0%,IF(AND(AF152=0,AN152&gt;1),100%,AQ152/AF152))),0,IF(AND(AF152&gt;1,AN152=0),0%,IF(AND(AF152=0,AN152&gt;1),100%,AQ152/AF152)))</f>
        <v>0</v>
      </c>
      <c r="AS152" s="153">
        <f t="shared" si="69"/>
        <v>0</v>
      </c>
    </row>
    <row r="153" spans="2:45" ht="15">
      <c r="B153" s="88"/>
      <c r="C153" s="88"/>
      <c r="D153" s="89" t="s">
        <v>419</v>
      </c>
      <c r="E153" s="90" t="s">
        <v>112</v>
      </c>
      <c r="F153" s="78"/>
      <c r="G153" s="78"/>
      <c r="H153" s="148">
        <f t="shared" si="106"/>
        <v>0</v>
      </c>
      <c r="I153" s="78"/>
      <c r="J153" s="78"/>
      <c r="K153" s="148">
        <f t="shared" si="107"/>
        <v>0</v>
      </c>
      <c r="L153" s="75"/>
      <c r="M153" s="83"/>
      <c r="N153" s="152">
        <f t="shared" si="112"/>
        <v>0</v>
      </c>
      <c r="O153" s="153">
        <f t="shared" si="113"/>
        <v>0</v>
      </c>
      <c r="P153" s="153">
        <f aca="true" t="shared" si="119" ref="P153:P198">+IF($N$198&lt;1,N153/-$N$198,N153/$N$198)</f>
        <v>0</v>
      </c>
      <c r="Q153" s="78"/>
      <c r="R153" s="78"/>
      <c r="S153" s="148">
        <f t="shared" si="108"/>
        <v>0</v>
      </c>
      <c r="T153" s="78"/>
      <c r="U153" s="78"/>
      <c r="V153" s="148">
        <f t="shared" si="109"/>
        <v>0</v>
      </c>
      <c r="W153" s="148">
        <f t="shared" si="114"/>
        <v>0</v>
      </c>
      <c r="X153" s="75"/>
      <c r="Y153" s="83"/>
      <c r="Z153" s="84">
        <f t="shared" si="115"/>
        <v>0</v>
      </c>
      <c r="AA153" s="152">
        <f>IF(Parámetros!$D$18="N/A",0,W153-K153)</f>
        <v>0</v>
      </c>
      <c r="AB153" s="153">
        <f t="shared" si="116"/>
        <v>0</v>
      </c>
      <c r="AC153" s="153" t="e">
        <f aca="true" t="shared" si="120" ref="AC153:AC197">+IF($AA$198&lt;1,AA153/-$AA$198,AA153/$AA$198)</f>
        <v>#DIV/0!</v>
      </c>
      <c r="AD153" s="85"/>
      <c r="AE153" s="85"/>
      <c r="AF153" s="148">
        <f t="shared" si="110"/>
        <v>0</v>
      </c>
      <c r="AG153" s="75"/>
      <c r="AH153" s="83"/>
      <c r="AI153" s="152">
        <f>IF(Parámetros!$D$18="N/A",AF153-K153,AF153-W153)</f>
        <v>0</v>
      </c>
      <c r="AJ153" s="153">
        <f>IF(Parámetros!$D$18="N/A",IF(ISERROR(IF(AND(K153&gt;1,AF153=0),0%,IF(AND(K153=0,AF153&gt;1),100%,AI153/W153))),0,IF(AND(K153&gt;1,AF153=0),0%,IF(AND(K153=0,AF153&gt;1),100%,AI153/K153))),IF(ISERROR(IF(AND(W153&gt;1,AF153=0),0%,IF(AND(W153=0,AF153&gt;1),100%,AI153/W153))),0,IF(AND(W153&gt;1,AF153=0),0%,IF(AND(W153=0,AF153&gt;1),100%,AI153/W153))))</f>
        <v>0</v>
      </c>
      <c r="AK153" s="153" t="e">
        <f aca="true" t="shared" si="121" ref="AK153:AK197">+IF($AI$198&lt;1,AI153/-$AI$198,AI153/$AI$198)</f>
        <v>#DIV/0!</v>
      </c>
      <c r="AL153" s="78"/>
      <c r="AM153" s="78"/>
      <c r="AN153" s="148">
        <f t="shared" si="111"/>
        <v>0</v>
      </c>
      <c r="AO153" s="75"/>
      <c r="AP153" s="83"/>
      <c r="AQ153" s="152">
        <f t="shared" si="117"/>
        <v>0</v>
      </c>
      <c r="AR153" s="153">
        <f t="shared" si="118"/>
        <v>0</v>
      </c>
      <c r="AS153" s="153">
        <f aca="true" t="shared" si="122" ref="AS153:AS197">+IF($AQ$198&lt;1,AQ153/-$AQ$198,AQ153/$AQ$198)</f>
        <v>0</v>
      </c>
    </row>
    <row r="154" spans="2:45" ht="15">
      <c r="B154" s="88"/>
      <c r="C154" s="88"/>
      <c r="D154" s="91" t="s">
        <v>420</v>
      </c>
      <c r="E154" s="92" t="s">
        <v>142</v>
      </c>
      <c r="F154" s="78"/>
      <c r="G154" s="78"/>
      <c r="H154" s="148">
        <f>SUM(H155:H160)</f>
        <v>0</v>
      </c>
      <c r="I154" s="78"/>
      <c r="J154" s="78"/>
      <c r="K154" s="148">
        <f>SUM(K155:K160)</f>
        <v>0</v>
      </c>
      <c r="L154" s="75"/>
      <c r="M154" s="83"/>
      <c r="N154" s="152">
        <f t="shared" si="112"/>
        <v>0</v>
      </c>
      <c r="O154" s="153">
        <f t="shared" si="113"/>
        <v>0</v>
      </c>
      <c r="P154" s="153">
        <f t="shared" si="119"/>
        <v>0</v>
      </c>
      <c r="Q154" s="78"/>
      <c r="R154" s="78"/>
      <c r="S154" s="148">
        <f>SUM(S155:S160)</f>
        <v>0</v>
      </c>
      <c r="T154" s="78"/>
      <c r="U154" s="78"/>
      <c r="V154" s="148">
        <f>SUM(V155:V160)</f>
        <v>0</v>
      </c>
      <c r="W154" s="148">
        <f t="shared" si="114"/>
        <v>0</v>
      </c>
      <c r="X154" s="75"/>
      <c r="Y154" s="83"/>
      <c r="Z154" s="84">
        <f t="shared" si="115"/>
        <v>0</v>
      </c>
      <c r="AA154" s="152">
        <f>IF(Parámetros!$D$18="N/A",0,W154-K154)</f>
        <v>0</v>
      </c>
      <c r="AB154" s="153">
        <f t="shared" si="116"/>
        <v>0</v>
      </c>
      <c r="AC154" s="153" t="e">
        <f t="shared" si="120"/>
        <v>#DIV/0!</v>
      </c>
      <c r="AD154" s="85"/>
      <c r="AE154" s="85"/>
      <c r="AF154" s="148">
        <f>SUM(AF155:AF160)</f>
        <v>0</v>
      </c>
      <c r="AG154" s="75"/>
      <c r="AH154" s="83"/>
      <c r="AI154" s="152">
        <f>IF(Parámetros!$D$18="N/A",AF154-K154,AF154-W154)</f>
        <v>0</v>
      </c>
      <c r="AJ154" s="153">
        <f>IF(Parámetros!$D$18="N/A",IF(ISERROR(IF(AND(K154&gt;1,AF154=0),0%,IF(AND(K154=0,AF154&gt;1),100%,AI154/W154))),0,IF(AND(K154&gt;1,AF154=0),0%,IF(AND(K154=0,AF154&gt;1),100%,AI154/K154))),IF(ISERROR(IF(AND(W154&gt;1,AF154=0),0%,IF(AND(W154=0,AF154&gt;1),100%,AI154/W154))),0,IF(AND(W154&gt;1,AF154=0),0%,IF(AND(W154=0,AF154&gt;1),100%,AI154/W154))))</f>
        <v>0</v>
      </c>
      <c r="AK154" s="153" t="e">
        <f t="shared" si="121"/>
        <v>#DIV/0!</v>
      </c>
      <c r="AL154" s="78"/>
      <c r="AM154" s="78"/>
      <c r="AN154" s="148">
        <f>SUM(AN155:AN160)</f>
        <v>0</v>
      </c>
      <c r="AO154" s="75"/>
      <c r="AP154" s="83"/>
      <c r="AQ154" s="152">
        <f t="shared" si="117"/>
        <v>0</v>
      </c>
      <c r="AR154" s="153">
        <f t="shared" si="118"/>
        <v>0</v>
      </c>
      <c r="AS154" s="153">
        <f t="shared" si="122"/>
        <v>0</v>
      </c>
    </row>
    <row r="155" spans="2:45" ht="15">
      <c r="B155" s="88"/>
      <c r="C155" s="88"/>
      <c r="D155" s="89" t="s">
        <v>421</v>
      </c>
      <c r="E155" s="90" t="s">
        <v>122</v>
      </c>
      <c r="F155" s="78"/>
      <c r="G155" s="78"/>
      <c r="H155" s="148">
        <f t="shared" si="106"/>
        <v>0</v>
      </c>
      <c r="I155" s="78"/>
      <c r="J155" s="78"/>
      <c r="K155" s="148">
        <f t="shared" si="107"/>
        <v>0</v>
      </c>
      <c r="L155" s="75"/>
      <c r="M155" s="83"/>
      <c r="N155" s="152">
        <f t="shared" si="112"/>
        <v>0</v>
      </c>
      <c r="O155" s="153">
        <f t="shared" si="113"/>
        <v>0</v>
      </c>
      <c r="P155" s="153">
        <f t="shared" si="119"/>
        <v>0</v>
      </c>
      <c r="Q155" s="78"/>
      <c r="R155" s="78"/>
      <c r="S155" s="148">
        <f t="shared" si="108"/>
        <v>0</v>
      </c>
      <c r="T155" s="78"/>
      <c r="U155" s="78"/>
      <c r="V155" s="148">
        <f t="shared" si="109"/>
        <v>0</v>
      </c>
      <c r="W155" s="148">
        <f t="shared" si="114"/>
        <v>0</v>
      </c>
      <c r="X155" s="75"/>
      <c r="Y155" s="83"/>
      <c r="Z155" s="84">
        <f t="shared" si="115"/>
        <v>0</v>
      </c>
      <c r="AA155" s="152">
        <f>IF(Parámetros!$D$18="N/A",0,W155-K155)</f>
        <v>0</v>
      </c>
      <c r="AB155" s="153">
        <f t="shared" si="116"/>
        <v>0</v>
      </c>
      <c r="AC155" s="153" t="e">
        <f t="shared" si="120"/>
        <v>#DIV/0!</v>
      </c>
      <c r="AD155" s="85"/>
      <c r="AE155" s="85"/>
      <c r="AF155" s="148">
        <f t="shared" si="110"/>
        <v>0</v>
      </c>
      <c r="AG155" s="75"/>
      <c r="AH155" s="83"/>
      <c r="AI155" s="152">
        <f>IF(Parámetros!$D$18="N/A",AF155-K155,AF155-W155)</f>
        <v>0</v>
      </c>
      <c r="AJ155" s="153">
        <f>IF(Parámetros!$D$18="N/A",IF(ISERROR(IF(AND(K155&gt;1,AF155=0),0%,IF(AND(K155=0,AF155&gt;1),100%,AI155/W155))),0,IF(AND(K155&gt;1,AF155=0),0%,IF(AND(K155=0,AF155&gt;1),100%,AI155/K155))),IF(ISERROR(IF(AND(W155&gt;1,AF155=0),0%,IF(AND(W155=0,AF155&gt;1),100%,AI155/W155))),0,IF(AND(W155&gt;1,AF155=0),0%,IF(AND(W155=0,AF155&gt;1),100%,AI155/W155))))</f>
        <v>0</v>
      </c>
      <c r="AK155" s="153" t="e">
        <f t="shared" si="121"/>
        <v>#DIV/0!</v>
      </c>
      <c r="AL155" s="78"/>
      <c r="AM155" s="78"/>
      <c r="AN155" s="148">
        <f t="shared" si="111"/>
        <v>0</v>
      </c>
      <c r="AO155" s="75"/>
      <c r="AP155" s="83"/>
      <c r="AQ155" s="152">
        <f t="shared" si="117"/>
        <v>0</v>
      </c>
      <c r="AR155" s="153">
        <f t="shared" si="118"/>
        <v>0</v>
      </c>
      <c r="AS155" s="153">
        <f t="shared" si="122"/>
        <v>0</v>
      </c>
    </row>
    <row r="156" spans="2:45" ht="15">
      <c r="B156" s="88"/>
      <c r="C156" s="88"/>
      <c r="D156" s="89" t="s">
        <v>422</v>
      </c>
      <c r="E156" s="90" t="s">
        <v>123</v>
      </c>
      <c r="F156" s="78"/>
      <c r="G156" s="78"/>
      <c r="H156" s="148">
        <f t="shared" si="106"/>
        <v>0</v>
      </c>
      <c r="I156" s="78"/>
      <c r="J156" s="78"/>
      <c r="K156" s="148">
        <f t="shared" si="107"/>
        <v>0</v>
      </c>
      <c r="L156" s="75"/>
      <c r="M156" s="83"/>
      <c r="N156" s="152">
        <f t="shared" si="112"/>
        <v>0</v>
      </c>
      <c r="O156" s="153">
        <f t="shared" si="113"/>
        <v>0</v>
      </c>
      <c r="P156" s="153">
        <f t="shared" si="119"/>
        <v>0</v>
      </c>
      <c r="Q156" s="78"/>
      <c r="R156" s="78"/>
      <c r="S156" s="148">
        <f t="shared" si="108"/>
        <v>0</v>
      </c>
      <c r="T156" s="78"/>
      <c r="U156" s="78"/>
      <c r="V156" s="148">
        <f t="shared" si="109"/>
        <v>0</v>
      </c>
      <c r="W156" s="148">
        <f t="shared" si="114"/>
        <v>0</v>
      </c>
      <c r="X156" s="75"/>
      <c r="Y156" s="83"/>
      <c r="Z156" s="84">
        <f t="shared" si="115"/>
        <v>0</v>
      </c>
      <c r="AA156" s="152">
        <f>IF(Parámetros!$D$18="N/A",0,W156-K156)</f>
        <v>0</v>
      </c>
      <c r="AB156" s="153">
        <f t="shared" si="116"/>
        <v>0</v>
      </c>
      <c r="AC156" s="153" t="e">
        <f t="shared" si="120"/>
        <v>#DIV/0!</v>
      </c>
      <c r="AD156" s="85"/>
      <c r="AE156" s="85"/>
      <c r="AF156" s="148">
        <f t="shared" si="110"/>
        <v>0</v>
      </c>
      <c r="AG156" s="75"/>
      <c r="AH156" s="83"/>
      <c r="AI156" s="152">
        <f>IF(Parámetros!$D$18="N/A",AF156-K156,AF156-W156)</f>
        <v>0</v>
      </c>
      <c r="AJ156" s="153">
        <f>IF(Parámetros!$D$18="N/A",IF(ISERROR(IF(AND(K156&gt;1,AF156=0),0%,IF(AND(K156=0,AF156&gt;1),100%,AI156/W156))),0,IF(AND(K156&gt;1,AF156=0),0%,IF(AND(K156=0,AF156&gt;1),100%,AI156/K156))),IF(ISERROR(IF(AND(W156&gt;1,AF156=0),0%,IF(AND(W156=0,AF156&gt;1),100%,AI156/W156))),0,IF(AND(W156&gt;1,AF156=0),0%,IF(AND(W156=0,AF156&gt;1),100%,AI156/W156))))</f>
        <v>0</v>
      </c>
      <c r="AK156" s="153" t="e">
        <f t="shared" si="121"/>
        <v>#DIV/0!</v>
      </c>
      <c r="AL156" s="78"/>
      <c r="AM156" s="78"/>
      <c r="AN156" s="148">
        <f t="shared" si="111"/>
        <v>0</v>
      </c>
      <c r="AO156" s="75"/>
      <c r="AP156" s="83"/>
      <c r="AQ156" s="152">
        <f t="shared" si="117"/>
        <v>0</v>
      </c>
      <c r="AR156" s="153">
        <f t="shared" si="118"/>
        <v>0</v>
      </c>
      <c r="AS156" s="153">
        <f t="shared" si="122"/>
        <v>0</v>
      </c>
    </row>
    <row r="157" spans="2:45" ht="15">
      <c r="B157" s="88"/>
      <c r="C157" s="88"/>
      <c r="D157" s="89" t="s">
        <v>423</v>
      </c>
      <c r="E157" s="90" t="s">
        <v>124</v>
      </c>
      <c r="F157" s="78"/>
      <c r="G157" s="78"/>
      <c r="H157" s="148">
        <f t="shared" si="106"/>
        <v>0</v>
      </c>
      <c r="I157" s="78"/>
      <c r="J157" s="78"/>
      <c r="K157" s="148">
        <f t="shared" si="107"/>
        <v>0</v>
      </c>
      <c r="L157" s="75"/>
      <c r="M157" s="83"/>
      <c r="N157" s="152">
        <f t="shared" si="112"/>
        <v>0</v>
      </c>
      <c r="O157" s="153">
        <f t="shared" si="113"/>
        <v>0</v>
      </c>
      <c r="P157" s="153">
        <f t="shared" si="119"/>
        <v>0</v>
      </c>
      <c r="Q157" s="78"/>
      <c r="R157" s="78"/>
      <c r="S157" s="148">
        <f t="shared" si="108"/>
        <v>0</v>
      </c>
      <c r="T157" s="78"/>
      <c r="U157" s="78"/>
      <c r="V157" s="148">
        <f t="shared" si="109"/>
        <v>0</v>
      </c>
      <c r="W157" s="148">
        <f t="shared" si="114"/>
        <v>0</v>
      </c>
      <c r="X157" s="75"/>
      <c r="Y157" s="83"/>
      <c r="Z157" s="84">
        <f t="shared" si="115"/>
        <v>0</v>
      </c>
      <c r="AA157" s="152">
        <f>IF(Parámetros!$D$18="N/A",0,W157-K157)</f>
        <v>0</v>
      </c>
      <c r="AB157" s="153">
        <f t="shared" si="116"/>
        <v>0</v>
      </c>
      <c r="AC157" s="153" t="e">
        <f t="shared" si="120"/>
        <v>#DIV/0!</v>
      </c>
      <c r="AD157" s="85"/>
      <c r="AE157" s="85"/>
      <c r="AF157" s="148">
        <f t="shared" si="110"/>
        <v>0</v>
      </c>
      <c r="AG157" s="75"/>
      <c r="AH157" s="83"/>
      <c r="AI157" s="152">
        <f>IF(Parámetros!$D$18="N/A",AF157-K157,AF157-W157)</f>
        <v>0</v>
      </c>
      <c r="AJ157" s="153">
        <f>IF(Parámetros!$D$18="N/A",IF(ISERROR(IF(AND(K157&gt;1,AF157=0),0%,IF(AND(K157=0,AF157&gt;1),100%,AI157/W157))),0,IF(AND(K157&gt;1,AF157=0),0%,IF(AND(K157=0,AF157&gt;1),100%,AI157/K157))),IF(ISERROR(IF(AND(W157&gt;1,AF157=0),0%,IF(AND(W157=0,AF157&gt;1),100%,AI157/W157))),0,IF(AND(W157&gt;1,AF157=0),0%,IF(AND(W157=0,AF157&gt;1),100%,AI157/W157))))</f>
        <v>0</v>
      </c>
      <c r="AK157" s="153" t="e">
        <f t="shared" si="121"/>
        <v>#DIV/0!</v>
      </c>
      <c r="AL157" s="78"/>
      <c r="AM157" s="78"/>
      <c r="AN157" s="148">
        <f t="shared" si="111"/>
        <v>0</v>
      </c>
      <c r="AO157" s="75"/>
      <c r="AP157" s="83"/>
      <c r="AQ157" s="152">
        <f t="shared" si="117"/>
        <v>0</v>
      </c>
      <c r="AR157" s="153">
        <f t="shared" si="118"/>
        <v>0</v>
      </c>
      <c r="AS157" s="153">
        <f t="shared" si="122"/>
        <v>0</v>
      </c>
    </row>
    <row r="158" spans="2:45" ht="15">
      <c r="B158" s="88"/>
      <c r="C158" s="88"/>
      <c r="D158" s="89" t="s">
        <v>424</v>
      </c>
      <c r="E158" s="90" t="s">
        <v>125</v>
      </c>
      <c r="F158" s="78"/>
      <c r="G158" s="78"/>
      <c r="H158" s="148">
        <f t="shared" si="106"/>
        <v>0</v>
      </c>
      <c r="I158" s="78"/>
      <c r="J158" s="78"/>
      <c r="K158" s="148">
        <f t="shared" si="107"/>
        <v>0</v>
      </c>
      <c r="L158" s="75"/>
      <c r="M158" s="83"/>
      <c r="N158" s="152">
        <f t="shared" si="112"/>
        <v>0</v>
      </c>
      <c r="O158" s="153">
        <f t="shared" si="113"/>
        <v>0</v>
      </c>
      <c r="P158" s="153">
        <f t="shared" si="119"/>
        <v>0</v>
      </c>
      <c r="Q158" s="78"/>
      <c r="R158" s="78"/>
      <c r="S158" s="148">
        <f t="shared" si="108"/>
        <v>0</v>
      </c>
      <c r="T158" s="78"/>
      <c r="U158" s="78"/>
      <c r="V158" s="148">
        <f t="shared" si="109"/>
        <v>0</v>
      </c>
      <c r="W158" s="148">
        <f t="shared" si="114"/>
        <v>0</v>
      </c>
      <c r="X158" s="75"/>
      <c r="Y158" s="83"/>
      <c r="Z158" s="84">
        <f t="shared" si="115"/>
        <v>0</v>
      </c>
      <c r="AA158" s="152">
        <f>IF(Parámetros!$D$18="N/A",0,W158-K158)</f>
        <v>0</v>
      </c>
      <c r="AB158" s="153">
        <f t="shared" si="116"/>
        <v>0</v>
      </c>
      <c r="AC158" s="153" t="e">
        <f t="shared" si="120"/>
        <v>#DIV/0!</v>
      </c>
      <c r="AD158" s="85"/>
      <c r="AE158" s="85"/>
      <c r="AF158" s="148">
        <f t="shared" si="110"/>
        <v>0</v>
      </c>
      <c r="AG158" s="75"/>
      <c r="AH158" s="83"/>
      <c r="AI158" s="152">
        <f>IF(Parámetros!$D$18="N/A",AF158-K158,AF158-W158)</f>
        <v>0</v>
      </c>
      <c r="AJ158" s="153">
        <f>IF(Parámetros!$D$18="N/A",IF(ISERROR(IF(AND(K158&gt;1,AF158=0),0%,IF(AND(K158=0,AF158&gt;1),100%,AI158/W158))),0,IF(AND(K158&gt;1,AF158=0),0%,IF(AND(K158=0,AF158&gt;1),100%,AI158/K158))),IF(ISERROR(IF(AND(W158&gt;1,AF158=0),0%,IF(AND(W158=0,AF158&gt;1),100%,AI158/W158))),0,IF(AND(W158&gt;1,AF158=0),0%,IF(AND(W158=0,AF158&gt;1),100%,AI158/W158))))</f>
        <v>0</v>
      </c>
      <c r="AK158" s="153" t="e">
        <f t="shared" si="121"/>
        <v>#DIV/0!</v>
      </c>
      <c r="AL158" s="78"/>
      <c r="AM158" s="78"/>
      <c r="AN158" s="148">
        <f t="shared" si="111"/>
        <v>0</v>
      </c>
      <c r="AO158" s="75"/>
      <c r="AP158" s="83"/>
      <c r="AQ158" s="152">
        <f t="shared" si="117"/>
        <v>0</v>
      </c>
      <c r="AR158" s="153">
        <f t="shared" si="118"/>
        <v>0</v>
      </c>
      <c r="AS158" s="153">
        <f t="shared" si="122"/>
        <v>0</v>
      </c>
    </row>
    <row r="159" spans="2:45" ht="15">
      <c r="B159" s="88"/>
      <c r="C159" s="88"/>
      <c r="D159" s="89" t="s">
        <v>425</v>
      </c>
      <c r="E159" s="90" t="s">
        <v>126</v>
      </c>
      <c r="F159" s="78"/>
      <c r="G159" s="78"/>
      <c r="H159" s="148">
        <f t="shared" si="106"/>
        <v>0</v>
      </c>
      <c r="I159" s="78"/>
      <c r="J159" s="78"/>
      <c r="K159" s="148">
        <f t="shared" si="107"/>
        <v>0</v>
      </c>
      <c r="L159" s="75"/>
      <c r="M159" s="83"/>
      <c r="N159" s="152">
        <f t="shared" si="112"/>
        <v>0</v>
      </c>
      <c r="O159" s="153">
        <f t="shared" si="113"/>
        <v>0</v>
      </c>
      <c r="P159" s="153">
        <f t="shared" si="119"/>
        <v>0</v>
      </c>
      <c r="Q159" s="78"/>
      <c r="R159" s="78"/>
      <c r="S159" s="148">
        <f t="shared" si="108"/>
        <v>0</v>
      </c>
      <c r="T159" s="78"/>
      <c r="U159" s="78"/>
      <c r="V159" s="148">
        <f t="shared" si="109"/>
        <v>0</v>
      </c>
      <c r="W159" s="148">
        <f t="shared" si="114"/>
        <v>0</v>
      </c>
      <c r="X159" s="75"/>
      <c r="Y159" s="83"/>
      <c r="Z159" s="84">
        <f t="shared" si="115"/>
        <v>0</v>
      </c>
      <c r="AA159" s="152">
        <f>IF(Parámetros!$D$18="N/A",0,W159-K159)</f>
        <v>0</v>
      </c>
      <c r="AB159" s="153">
        <f t="shared" si="116"/>
        <v>0</v>
      </c>
      <c r="AC159" s="153" t="e">
        <f t="shared" si="120"/>
        <v>#DIV/0!</v>
      </c>
      <c r="AD159" s="85"/>
      <c r="AE159" s="85"/>
      <c r="AF159" s="148">
        <f t="shared" si="110"/>
        <v>0</v>
      </c>
      <c r="AG159" s="75"/>
      <c r="AH159" s="83"/>
      <c r="AI159" s="152">
        <f>IF(Parámetros!$D$18="N/A",AF159-K159,AF159-W159)</f>
        <v>0</v>
      </c>
      <c r="AJ159" s="153">
        <f>IF(Parámetros!$D$18="N/A",IF(ISERROR(IF(AND(K159&gt;1,AF159=0),0%,IF(AND(K159=0,AF159&gt;1),100%,AI159/W159))),0,IF(AND(K159&gt;1,AF159=0),0%,IF(AND(K159=0,AF159&gt;1),100%,AI159/K159))),IF(ISERROR(IF(AND(W159&gt;1,AF159=0),0%,IF(AND(W159=0,AF159&gt;1),100%,AI159/W159))),0,IF(AND(W159&gt;1,AF159=0),0%,IF(AND(W159=0,AF159&gt;1),100%,AI159/W159))))</f>
        <v>0</v>
      </c>
      <c r="AK159" s="153" t="e">
        <f t="shared" si="121"/>
        <v>#DIV/0!</v>
      </c>
      <c r="AL159" s="78"/>
      <c r="AM159" s="78"/>
      <c r="AN159" s="148">
        <f t="shared" si="111"/>
        <v>0</v>
      </c>
      <c r="AO159" s="75"/>
      <c r="AP159" s="83"/>
      <c r="AQ159" s="152">
        <f t="shared" si="117"/>
        <v>0</v>
      </c>
      <c r="AR159" s="153">
        <f t="shared" si="118"/>
        <v>0</v>
      </c>
      <c r="AS159" s="153">
        <f t="shared" si="122"/>
        <v>0</v>
      </c>
    </row>
    <row r="160" spans="2:45" ht="15">
      <c r="B160" s="88"/>
      <c r="C160" s="88"/>
      <c r="D160" s="89" t="s">
        <v>426</v>
      </c>
      <c r="E160" s="90" t="s">
        <v>112</v>
      </c>
      <c r="F160" s="78"/>
      <c r="G160" s="78"/>
      <c r="H160" s="148">
        <f t="shared" si="106"/>
        <v>0</v>
      </c>
      <c r="I160" s="78"/>
      <c r="J160" s="78"/>
      <c r="K160" s="148">
        <f t="shared" si="107"/>
        <v>0</v>
      </c>
      <c r="L160" s="75"/>
      <c r="M160" s="83"/>
      <c r="N160" s="152">
        <f t="shared" si="112"/>
        <v>0</v>
      </c>
      <c r="O160" s="153">
        <f t="shared" si="113"/>
        <v>0</v>
      </c>
      <c r="P160" s="153">
        <f t="shared" si="119"/>
        <v>0</v>
      </c>
      <c r="Q160" s="78"/>
      <c r="R160" s="78"/>
      <c r="S160" s="148">
        <f t="shared" si="108"/>
        <v>0</v>
      </c>
      <c r="T160" s="78"/>
      <c r="U160" s="78"/>
      <c r="V160" s="148">
        <f t="shared" si="109"/>
        <v>0</v>
      </c>
      <c r="W160" s="148">
        <f t="shared" si="114"/>
        <v>0</v>
      </c>
      <c r="X160" s="75"/>
      <c r="Y160" s="83"/>
      <c r="Z160" s="84">
        <f t="shared" si="115"/>
        <v>0</v>
      </c>
      <c r="AA160" s="152">
        <f>IF(Parámetros!$D$18="N/A",0,W160-K160)</f>
        <v>0</v>
      </c>
      <c r="AB160" s="153">
        <f t="shared" si="116"/>
        <v>0</v>
      </c>
      <c r="AC160" s="153" t="e">
        <f t="shared" si="120"/>
        <v>#DIV/0!</v>
      </c>
      <c r="AD160" s="85"/>
      <c r="AE160" s="85"/>
      <c r="AF160" s="148">
        <f t="shared" si="110"/>
        <v>0</v>
      </c>
      <c r="AG160" s="75"/>
      <c r="AH160" s="83"/>
      <c r="AI160" s="152">
        <f>IF(Parámetros!$D$18="N/A",AF160-K160,AF160-W160)</f>
        <v>0</v>
      </c>
      <c r="AJ160" s="153">
        <f>IF(Parámetros!$D$18="N/A",IF(ISERROR(IF(AND(K160&gt;1,AF160=0),0%,IF(AND(K160=0,AF160&gt;1),100%,AI160/W160))),0,IF(AND(K160&gt;1,AF160=0),0%,IF(AND(K160=0,AF160&gt;1),100%,AI160/K160))),IF(ISERROR(IF(AND(W160&gt;1,AF160=0),0%,IF(AND(W160=0,AF160&gt;1),100%,AI160/W160))),0,IF(AND(W160&gt;1,AF160=0),0%,IF(AND(W160=0,AF160&gt;1),100%,AI160/W160))))</f>
        <v>0</v>
      </c>
      <c r="AK160" s="153" t="e">
        <f t="shared" si="121"/>
        <v>#DIV/0!</v>
      </c>
      <c r="AL160" s="78"/>
      <c r="AM160" s="78"/>
      <c r="AN160" s="148">
        <f t="shared" si="111"/>
        <v>0</v>
      </c>
      <c r="AO160" s="75"/>
      <c r="AP160" s="83"/>
      <c r="AQ160" s="152">
        <f t="shared" si="117"/>
        <v>0</v>
      </c>
      <c r="AR160" s="153">
        <f t="shared" si="118"/>
        <v>0</v>
      </c>
      <c r="AS160" s="153">
        <f t="shared" si="122"/>
        <v>0</v>
      </c>
    </row>
    <row r="161" spans="2:45" ht="15">
      <c r="B161" s="88"/>
      <c r="C161" s="88"/>
      <c r="D161" s="91" t="s">
        <v>427</v>
      </c>
      <c r="E161" s="92" t="s">
        <v>143</v>
      </c>
      <c r="F161" s="78"/>
      <c r="G161" s="78"/>
      <c r="H161" s="148">
        <f>SUM(H162:H167)</f>
        <v>0</v>
      </c>
      <c r="I161" s="78"/>
      <c r="J161" s="78"/>
      <c r="K161" s="148">
        <f>SUM(K162:K167)</f>
        <v>0</v>
      </c>
      <c r="L161" s="75"/>
      <c r="M161" s="83"/>
      <c r="N161" s="152">
        <f t="shared" si="112"/>
        <v>0</v>
      </c>
      <c r="O161" s="153">
        <f t="shared" si="113"/>
        <v>0</v>
      </c>
      <c r="P161" s="153">
        <f t="shared" si="119"/>
        <v>0</v>
      </c>
      <c r="Q161" s="78"/>
      <c r="R161" s="78"/>
      <c r="S161" s="148">
        <f>SUM(S162:S167)</f>
        <v>0</v>
      </c>
      <c r="T161" s="78"/>
      <c r="U161" s="78"/>
      <c r="V161" s="148">
        <f>SUM(V162:V167)</f>
        <v>0</v>
      </c>
      <c r="W161" s="148">
        <f t="shared" si="114"/>
        <v>0</v>
      </c>
      <c r="X161" s="75"/>
      <c r="Y161" s="83"/>
      <c r="Z161" s="84">
        <f t="shared" si="115"/>
        <v>0</v>
      </c>
      <c r="AA161" s="152">
        <f>IF(Parámetros!$D$18="N/A",0,W161-K161)</f>
        <v>0</v>
      </c>
      <c r="AB161" s="153">
        <f t="shared" si="116"/>
        <v>0</v>
      </c>
      <c r="AC161" s="153" t="e">
        <f t="shared" si="120"/>
        <v>#DIV/0!</v>
      </c>
      <c r="AD161" s="85"/>
      <c r="AE161" s="85"/>
      <c r="AF161" s="148">
        <f>SUM(AF162:AF167)</f>
        <v>0</v>
      </c>
      <c r="AG161" s="75"/>
      <c r="AH161" s="83"/>
      <c r="AI161" s="152">
        <f>IF(Parámetros!$D$18="N/A",AF161-K161,AF161-W161)</f>
        <v>0</v>
      </c>
      <c r="AJ161" s="153">
        <f>IF(Parámetros!$D$18="N/A",IF(ISERROR(IF(AND(K161&gt;1,AF161=0),0%,IF(AND(K161=0,AF161&gt;1),100%,AI161/W161))),0,IF(AND(K161&gt;1,AF161=0),0%,IF(AND(K161=0,AF161&gt;1),100%,AI161/K161))),IF(ISERROR(IF(AND(W161&gt;1,AF161=0),0%,IF(AND(W161=0,AF161&gt;1),100%,AI161/W161))),0,IF(AND(W161&gt;1,AF161=0),0%,IF(AND(W161=0,AF161&gt;1),100%,AI161/W161))))</f>
        <v>0</v>
      </c>
      <c r="AK161" s="153" t="e">
        <f t="shared" si="121"/>
        <v>#DIV/0!</v>
      </c>
      <c r="AL161" s="78"/>
      <c r="AM161" s="78"/>
      <c r="AN161" s="148">
        <f>SUM(AN162:AN167)</f>
        <v>0</v>
      </c>
      <c r="AO161" s="75"/>
      <c r="AP161" s="83"/>
      <c r="AQ161" s="152">
        <f t="shared" si="117"/>
        <v>0</v>
      </c>
      <c r="AR161" s="153">
        <f t="shared" si="118"/>
        <v>0</v>
      </c>
      <c r="AS161" s="153">
        <f t="shared" si="122"/>
        <v>0</v>
      </c>
    </row>
    <row r="162" spans="2:45" ht="15">
      <c r="B162" s="88"/>
      <c r="C162" s="88"/>
      <c r="D162" s="89" t="s">
        <v>428</v>
      </c>
      <c r="E162" s="90" t="s">
        <v>122</v>
      </c>
      <c r="F162" s="78"/>
      <c r="G162" s="78"/>
      <c r="H162" s="148">
        <f t="shared" si="106"/>
        <v>0</v>
      </c>
      <c r="I162" s="78"/>
      <c r="J162" s="78"/>
      <c r="K162" s="148">
        <f t="shared" si="107"/>
        <v>0</v>
      </c>
      <c r="L162" s="75"/>
      <c r="M162" s="83"/>
      <c r="N162" s="152">
        <f t="shared" si="112"/>
        <v>0</v>
      </c>
      <c r="O162" s="153">
        <f t="shared" si="113"/>
        <v>0</v>
      </c>
      <c r="P162" s="153">
        <f t="shared" si="119"/>
        <v>0</v>
      </c>
      <c r="Q162" s="78"/>
      <c r="R162" s="78"/>
      <c r="S162" s="148">
        <f t="shared" si="108"/>
        <v>0</v>
      </c>
      <c r="T162" s="78"/>
      <c r="U162" s="78"/>
      <c r="V162" s="148">
        <f t="shared" si="109"/>
        <v>0</v>
      </c>
      <c r="W162" s="148">
        <f t="shared" si="114"/>
        <v>0</v>
      </c>
      <c r="X162" s="75"/>
      <c r="Y162" s="83"/>
      <c r="Z162" s="84">
        <f t="shared" si="115"/>
        <v>0</v>
      </c>
      <c r="AA162" s="152">
        <f>IF(Parámetros!$D$18="N/A",0,W162-K162)</f>
        <v>0</v>
      </c>
      <c r="AB162" s="153">
        <f t="shared" si="116"/>
        <v>0</v>
      </c>
      <c r="AC162" s="153" t="e">
        <f t="shared" si="120"/>
        <v>#DIV/0!</v>
      </c>
      <c r="AD162" s="85"/>
      <c r="AE162" s="85"/>
      <c r="AF162" s="148">
        <f t="shared" si="110"/>
        <v>0</v>
      </c>
      <c r="AG162" s="75"/>
      <c r="AH162" s="83"/>
      <c r="AI162" s="152">
        <f>IF(Parámetros!$D$18="N/A",AF162-K162,AF162-W162)</f>
        <v>0</v>
      </c>
      <c r="AJ162" s="153">
        <f>IF(Parámetros!$D$18="N/A",IF(ISERROR(IF(AND(K162&gt;1,AF162=0),0%,IF(AND(K162=0,AF162&gt;1),100%,AI162/W162))),0,IF(AND(K162&gt;1,AF162=0),0%,IF(AND(K162=0,AF162&gt;1),100%,AI162/K162))),IF(ISERROR(IF(AND(W162&gt;1,AF162=0),0%,IF(AND(W162=0,AF162&gt;1),100%,AI162/W162))),0,IF(AND(W162&gt;1,AF162=0),0%,IF(AND(W162=0,AF162&gt;1),100%,AI162/W162))))</f>
        <v>0</v>
      </c>
      <c r="AK162" s="153" t="e">
        <f t="shared" si="121"/>
        <v>#DIV/0!</v>
      </c>
      <c r="AL162" s="78"/>
      <c r="AM162" s="78"/>
      <c r="AN162" s="148">
        <f t="shared" si="111"/>
        <v>0</v>
      </c>
      <c r="AO162" s="75"/>
      <c r="AP162" s="83"/>
      <c r="AQ162" s="152">
        <f t="shared" si="117"/>
        <v>0</v>
      </c>
      <c r="AR162" s="153">
        <f t="shared" si="118"/>
        <v>0</v>
      </c>
      <c r="AS162" s="153">
        <f t="shared" si="122"/>
        <v>0</v>
      </c>
    </row>
    <row r="163" spans="2:45" ht="15">
      <c r="B163" s="88"/>
      <c r="C163" s="88"/>
      <c r="D163" s="89" t="s">
        <v>429</v>
      </c>
      <c r="E163" s="90" t="s">
        <v>123</v>
      </c>
      <c r="F163" s="78"/>
      <c r="G163" s="78"/>
      <c r="H163" s="148">
        <f t="shared" si="106"/>
        <v>0</v>
      </c>
      <c r="I163" s="78"/>
      <c r="J163" s="78"/>
      <c r="K163" s="148">
        <f t="shared" si="107"/>
        <v>0</v>
      </c>
      <c r="L163" s="75"/>
      <c r="M163" s="83"/>
      <c r="N163" s="152">
        <f t="shared" si="112"/>
        <v>0</v>
      </c>
      <c r="O163" s="153">
        <f t="shared" si="113"/>
        <v>0</v>
      </c>
      <c r="P163" s="153">
        <f t="shared" si="119"/>
        <v>0</v>
      </c>
      <c r="Q163" s="78"/>
      <c r="R163" s="78"/>
      <c r="S163" s="148">
        <f t="shared" si="108"/>
        <v>0</v>
      </c>
      <c r="T163" s="78"/>
      <c r="U163" s="78"/>
      <c r="V163" s="148">
        <f t="shared" si="109"/>
        <v>0</v>
      </c>
      <c r="W163" s="148">
        <f t="shared" si="114"/>
        <v>0</v>
      </c>
      <c r="X163" s="75"/>
      <c r="Y163" s="83"/>
      <c r="Z163" s="84">
        <f t="shared" si="115"/>
        <v>0</v>
      </c>
      <c r="AA163" s="152">
        <f>IF(Parámetros!$D$18="N/A",0,W163-K163)</f>
        <v>0</v>
      </c>
      <c r="AB163" s="153">
        <f t="shared" si="116"/>
        <v>0</v>
      </c>
      <c r="AC163" s="153" t="e">
        <f t="shared" si="120"/>
        <v>#DIV/0!</v>
      </c>
      <c r="AD163" s="85"/>
      <c r="AE163" s="85"/>
      <c r="AF163" s="148">
        <f t="shared" si="110"/>
        <v>0</v>
      </c>
      <c r="AG163" s="75"/>
      <c r="AH163" s="83"/>
      <c r="AI163" s="152">
        <f>IF(Parámetros!$D$18="N/A",AF163-K163,AF163-W163)</f>
        <v>0</v>
      </c>
      <c r="AJ163" s="153">
        <f>IF(Parámetros!$D$18="N/A",IF(ISERROR(IF(AND(K163&gt;1,AF163=0),0%,IF(AND(K163=0,AF163&gt;1),100%,AI163/W163))),0,IF(AND(K163&gt;1,AF163=0),0%,IF(AND(K163=0,AF163&gt;1),100%,AI163/K163))),IF(ISERROR(IF(AND(W163&gt;1,AF163=0),0%,IF(AND(W163=0,AF163&gt;1),100%,AI163/W163))),0,IF(AND(W163&gt;1,AF163=0),0%,IF(AND(W163=0,AF163&gt;1),100%,AI163/W163))))</f>
        <v>0</v>
      </c>
      <c r="AK163" s="153" t="e">
        <f t="shared" si="121"/>
        <v>#DIV/0!</v>
      </c>
      <c r="AL163" s="78"/>
      <c r="AM163" s="78"/>
      <c r="AN163" s="148">
        <f t="shared" si="111"/>
        <v>0</v>
      </c>
      <c r="AO163" s="75"/>
      <c r="AP163" s="83"/>
      <c r="AQ163" s="152">
        <f t="shared" si="117"/>
        <v>0</v>
      </c>
      <c r="AR163" s="153">
        <f t="shared" si="118"/>
        <v>0</v>
      </c>
      <c r="AS163" s="153">
        <f t="shared" si="122"/>
        <v>0</v>
      </c>
    </row>
    <row r="164" spans="2:45" ht="15">
      <c r="B164" s="88"/>
      <c r="C164" s="88"/>
      <c r="D164" s="89" t="s">
        <v>430</v>
      </c>
      <c r="E164" s="90" t="s">
        <v>124</v>
      </c>
      <c r="F164" s="78"/>
      <c r="G164" s="78"/>
      <c r="H164" s="148">
        <f t="shared" si="106"/>
        <v>0</v>
      </c>
      <c r="I164" s="78"/>
      <c r="J164" s="78"/>
      <c r="K164" s="148">
        <f t="shared" si="107"/>
        <v>0</v>
      </c>
      <c r="L164" s="75"/>
      <c r="M164" s="83"/>
      <c r="N164" s="152">
        <f t="shared" si="112"/>
        <v>0</v>
      </c>
      <c r="O164" s="153">
        <f t="shared" si="113"/>
        <v>0</v>
      </c>
      <c r="P164" s="153">
        <f t="shared" si="119"/>
        <v>0</v>
      </c>
      <c r="Q164" s="78"/>
      <c r="R164" s="78"/>
      <c r="S164" s="148">
        <f t="shared" si="108"/>
        <v>0</v>
      </c>
      <c r="T164" s="78"/>
      <c r="U164" s="78"/>
      <c r="V164" s="148">
        <f t="shared" si="109"/>
        <v>0</v>
      </c>
      <c r="W164" s="148">
        <f t="shared" si="114"/>
        <v>0</v>
      </c>
      <c r="X164" s="75"/>
      <c r="Y164" s="83"/>
      <c r="Z164" s="84">
        <f t="shared" si="115"/>
        <v>0</v>
      </c>
      <c r="AA164" s="152">
        <f>IF(Parámetros!$D$18="N/A",0,W164-K164)</f>
        <v>0</v>
      </c>
      <c r="AB164" s="153">
        <f t="shared" si="116"/>
        <v>0</v>
      </c>
      <c r="AC164" s="153" t="e">
        <f t="shared" si="120"/>
        <v>#DIV/0!</v>
      </c>
      <c r="AD164" s="85"/>
      <c r="AE164" s="85"/>
      <c r="AF164" s="148">
        <f t="shared" si="110"/>
        <v>0</v>
      </c>
      <c r="AG164" s="75"/>
      <c r="AH164" s="83"/>
      <c r="AI164" s="152">
        <f>IF(Parámetros!$D$18="N/A",AF164-K164,AF164-W164)</f>
        <v>0</v>
      </c>
      <c r="AJ164" s="153">
        <f>IF(Parámetros!$D$18="N/A",IF(ISERROR(IF(AND(K164&gt;1,AF164=0),0%,IF(AND(K164=0,AF164&gt;1),100%,AI164/W164))),0,IF(AND(K164&gt;1,AF164=0),0%,IF(AND(K164=0,AF164&gt;1),100%,AI164/K164))),IF(ISERROR(IF(AND(W164&gt;1,AF164=0),0%,IF(AND(W164=0,AF164&gt;1),100%,AI164/W164))),0,IF(AND(W164&gt;1,AF164=0),0%,IF(AND(W164=0,AF164&gt;1),100%,AI164/W164))))</f>
        <v>0</v>
      </c>
      <c r="AK164" s="153" t="e">
        <f t="shared" si="121"/>
        <v>#DIV/0!</v>
      </c>
      <c r="AL164" s="78"/>
      <c r="AM164" s="78"/>
      <c r="AN164" s="148">
        <f t="shared" si="111"/>
        <v>0</v>
      </c>
      <c r="AO164" s="75"/>
      <c r="AP164" s="83"/>
      <c r="AQ164" s="152">
        <f t="shared" si="117"/>
        <v>0</v>
      </c>
      <c r="AR164" s="153">
        <f t="shared" si="118"/>
        <v>0</v>
      </c>
      <c r="AS164" s="153">
        <f t="shared" si="122"/>
        <v>0</v>
      </c>
    </row>
    <row r="165" spans="2:45" ht="15">
      <c r="B165" s="88"/>
      <c r="C165" s="88"/>
      <c r="D165" s="89" t="s">
        <v>431</v>
      </c>
      <c r="E165" s="90" t="s">
        <v>125</v>
      </c>
      <c r="F165" s="78"/>
      <c r="G165" s="78"/>
      <c r="H165" s="148">
        <f t="shared" si="106"/>
        <v>0</v>
      </c>
      <c r="I165" s="78"/>
      <c r="J165" s="78"/>
      <c r="K165" s="148">
        <f t="shared" si="107"/>
        <v>0</v>
      </c>
      <c r="L165" s="75"/>
      <c r="M165" s="83"/>
      <c r="N165" s="152">
        <f t="shared" si="112"/>
        <v>0</v>
      </c>
      <c r="O165" s="153">
        <f t="shared" si="113"/>
        <v>0</v>
      </c>
      <c r="P165" s="153">
        <f t="shared" si="119"/>
        <v>0</v>
      </c>
      <c r="Q165" s="78"/>
      <c r="R165" s="78"/>
      <c r="S165" s="148">
        <f t="shared" si="108"/>
        <v>0</v>
      </c>
      <c r="T165" s="78"/>
      <c r="U165" s="78"/>
      <c r="V165" s="148">
        <f t="shared" si="109"/>
        <v>0</v>
      </c>
      <c r="W165" s="148">
        <f t="shared" si="114"/>
        <v>0</v>
      </c>
      <c r="X165" s="75"/>
      <c r="Y165" s="83"/>
      <c r="Z165" s="84">
        <f t="shared" si="115"/>
        <v>0</v>
      </c>
      <c r="AA165" s="152">
        <f>IF(Parámetros!$D$18="N/A",0,W165-K165)</f>
        <v>0</v>
      </c>
      <c r="AB165" s="153">
        <f t="shared" si="116"/>
        <v>0</v>
      </c>
      <c r="AC165" s="153" t="e">
        <f t="shared" si="120"/>
        <v>#DIV/0!</v>
      </c>
      <c r="AD165" s="85"/>
      <c r="AE165" s="85"/>
      <c r="AF165" s="148">
        <f t="shared" si="110"/>
        <v>0</v>
      </c>
      <c r="AG165" s="75"/>
      <c r="AH165" s="83"/>
      <c r="AI165" s="152">
        <f>IF(Parámetros!$D$18="N/A",AF165-K165,AF165-W165)</f>
        <v>0</v>
      </c>
      <c r="AJ165" s="153">
        <f>IF(Parámetros!$D$18="N/A",IF(ISERROR(IF(AND(K165&gt;1,AF165=0),0%,IF(AND(K165=0,AF165&gt;1),100%,AI165/W165))),0,IF(AND(K165&gt;1,AF165=0),0%,IF(AND(K165=0,AF165&gt;1),100%,AI165/K165))),IF(ISERROR(IF(AND(W165&gt;1,AF165=0),0%,IF(AND(W165=0,AF165&gt;1),100%,AI165/W165))),0,IF(AND(W165&gt;1,AF165=0),0%,IF(AND(W165=0,AF165&gt;1),100%,AI165/W165))))</f>
        <v>0</v>
      </c>
      <c r="AK165" s="153" t="e">
        <f t="shared" si="121"/>
        <v>#DIV/0!</v>
      </c>
      <c r="AL165" s="78"/>
      <c r="AM165" s="78"/>
      <c r="AN165" s="148">
        <f t="shared" si="111"/>
        <v>0</v>
      </c>
      <c r="AO165" s="75"/>
      <c r="AP165" s="83"/>
      <c r="AQ165" s="152">
        <f t="shared" si="117"/>
        <v>0</v>
      </c>
      <c r="AR165" s="153">
        <f t="shared" si="118"/>
        <v>0</v>
      </c>
      <c r="AS165" s="153">
        <f t="shared" si="122"/>
        <v>0</v>
      </c>
    </row>
    <row r="166" spans="2:45" ht="15">
      <c r="B166" s="88"/>
      <c r="C166" s="88"/>
      <c r="D166" s="89" t="s">
        <v>432</v>
      </c>
      <c r="E166" s="90" t="s">
        <v>126</v>
      </c>
      <c r="F166" s="78"/>
      <c r="G166" s="78"/>
      <c r="H166" s="148">
        <f t="shared" si="106"/>
        <v>0</v>
      </c>
      <c r="I166" s="78"/>
      <c r="J166" s="78"/>
      <c r="K166" s="148">
        <f t="shared" si="107"/>
        <v>0</v>
      </c>
      <c r="L166" s="75"/>
      <c r="M166" s="83"/>
      <c r="N166" s="152">
        <f t="shared" si="112"/>
        <v>0</v>
      </c>
      <c r="O166" s="153">
        <f t="shared" si="113"/>
        <v>0</v>
      </c>
      <c r="P166" s="153">
        <f t="shared" si="119"/>
        <v>0</v>
      </c>
      <c r="Q166" s="78"/>
      <c r="R166" s="78"/>
      <c r="S166" s="148">
        <f t="shared" si="108"/>
        <v>0</v>
      </c>
      <c r="T166" s="78"/>
      <c r="U166" s="78"/>
      <c r="V166" s="148">
        <f t="shared" si="109"/>
        <v>0</v>
      </c>
      <c r="W166" s="148">
        <f t="shared" si="114"/>
        <v>0</v>
      </c>
      <c r="X166" s="75"/>
      <c r="Y166" s="83"/>
      <c r="Z166" s="84">
        <f t="shared" si="115"/>
        <v>0</v>
      </c>
      <c r="AA166" s="152">
        <f>IF(Parámetros!$D$18="N/A",0,W166-K166)</f>
        <v>0</v>
      </c>
      <c r="AB166" s="153">
        <f t="shared" si="116"/>
        <v>0</v>
      </c>
      <c r="AC166" s="153" t="e">
        <f t="shared" si="120"/>
        <v>#DIV/0!</v>
      </c>
      <c r="AD166" s="85"/>
      <c r="AE166" s="85"/>
      <c r="AF166" s="148">
        <f t="shared" si="110"/>
        <v>0</v>
      </c>
      <c r="AG166" s="75"/>
      <c r="AH166" s="83"/>
      <c r="AI166" s="152">
        <f>IF(Parámetros!$D$18="N/A",AF166-K166,AF166-W166)</f>
        <v>0</v>
      </c>
      <c r="AJ166" s="153">
        <f>IF(Parámetros!$D$18="N/A",IF(ISERROR(IF(AND(K166&gt;1,AF166=0),0%,IF(AND(K166=0,AF166&gt;1),100%,AI166/W166))),0,IF(AND(K166&gt;1,AF166=0),0%,IF(AND(K166=0,AF166&gt;1),100%,AI166/K166))),IF(ISERROR(IF(AND(W166&gt;1,AF166=0),0%,IF(AND(W166=0,AF166&gt;1),100%,AI166/W166))),0,IF(AND(W166&gt;1,AF166=0),0%,IF(AND(W166=0,AF166&gt;1),100%,AI166/W166))))</f>
        <v>0</v>
      </c>
      <c r="AK166" s="153" t="e">
        <f t="shared" si="121"/>
        <v>#DIV/0!</v>
      </c>
      <c r="AL166" s="78"/>
      <c r="AM166" s="78"/>
      <c r="AN166" s="148">
        <f t="shared" si="111"/>
        <v>0</v>
      </c>
      <c r="AO166" s="75"/>
      <c r="AP166" s="83"/>
      <c r="AQ166" s="152">
        <f t="shared" si="117"/>
        <v>0</v>
      </c>
      <c r="AR166" s="153">
        <f t="shared" si="118"/>
        <v>0</v>
      </c>
      <c r="AS166" s="153">
        <f t="shared" si="122"/>
        <v>0</v>
      </c>
    </row>
    <row r="167" spans="2:45" ht="15">
      <c r="B167" s="88"/>
      <c r="C167" s="88"/>
      <c r="D167" s="89" t="s">
        <v>433</v>
      </c>
      <c r="E167" s="90" t="s">
        <v>112</v>
      </c>
      <c r="F167" s="78"/>
      <c r="G167" s="78"/>
      <c r="H167" s="148">
        <f t="shared" si="106"/>
        <v>0</v>
      </c>
      <c r="I167" s="78"/>
      <c r="J167" s="78"/>
      <c r="K167" s="148">
        <f t="shared" si="107"/>
        <v>0</v>
      </c>
      <c r="L167" s="75"/>
      <c r="M167" s="83"/>
      <c r="N167" s="152">
        <f t="shared" si="112"/>
        <v>0</v>
      </c>
      <c r="O167" s="153">
        <f t="shared" si="113"/>
        <v>0</v>
      </c>
      <c r="P167" s="153">
        <f t="shared" si="119"/>
        <v>0</v>
      </c>
      <c r="Q167" s="78"/>
      <c r="R167" s="78"/>
      <c r="S167" s="148">
        <f t="shared" si="108"/>
        <v>0</v>
      </c>
      <c r="T167" s="78"/>
      <c r="U167" s="78"/>
      <c r="V167" s="148">
        <f t="shared" si="109"/>
        <v>0</v>
      </c>
      <c r="W167" s="148">
        <f t="shared" si="114"/>
        <v>0</v>
      </c>
      <c r="X167" s="75"/>
      <c r="Y167" s="83"/>
      <c r="Z167" s="84">
        <f t="shared" si="115"/>
        <v>0</v>
      </c>
      <c r="AA167" s="152">
        <f>IF(Parámetros!$D$18="N/A",0,W167-K167)</f>
        <v>0</v>
      </c>
      <c r="AB167" s="153">
        <f t="shared" si="116"/>
        <v>0</v>
      </c>
      <c r="AC167" s="153" t="e">
        <f t="shared" si="120"/>
        <v>#DIV/0!</v>
      </c>
      <c r="AD167" s="85"/>
      <c r="AE167" s="85"/>
      <c r="AF167" s="148">
        <f t="shared" si="110"/>
        <v>0</v>
      </c>
      <c r="AG167" s="75"/>
      <c r="AH167" s="83"/>
      <c r="AI167" s="152">
        <f>IF(Parámetros!$D$18="N/A",AF167-K167,AF167-W167)</f>
        <v>0</v>
      </c>
      <c r="AJ167" s="153">
        <f>IF(Parámetros!$D$18="N/A",IF(ISERROR(IF(AND(K167&gt;1,AF167=0),0%,IF(AND(K167=0,AF167&gt;1),100%,AI167/W167))),0,IF(AND(K167&gt;1,AF167=0),0%,IF(AND(K167=0,AF167&gt;1),100%,AI167/K167))),IF(ISERROR(IF(AND(W167&gt;1,AF167=0),0%,IF(AND(W167=0,AF167&gt;1),100%,AI167/W167))),0,IF(AND(W167&gt;1,AF167=0),0%,IF(AND(W167=0,AF167&gt;1),100%,AI167/W167))))</f>
        <v>0</v>
      </c>
      <c r="AK167" s="153" t="e">
        <f t="shared" si="121"/>
        <v>#DIV/0!</v>
      </c>
      <c r="AL167" s="78"/>
      <c r="AM167" s="78"/>
      <c r="AN167" s="148">
        <f t="shared" si="111"/>
        <v>0</v>
      </c>
      <c r="AO167" s="75"/>
      <c r="AP167" s="83"/>
      <c r="AQ167" s="152">
        <f t="shared" si="117"/>
        <v>0</v>
      </c>
      <c r="AR167" s="153">
        <f t="shared" si="118"/>
        <v>0</v>
      </c>
      <c r="AS167" s="153">
        <f t="shared" si="122"/>
        <v>0</v>
      </c>
    </row>
    <row r="168" spans="2:45" ht="15">
      <c r="B168" s="88"/>
      <c r="C168" s="88"/>
      <c r="D168" s="91" t="s">
        <v>243</v>
      </c>
      <c r="E168" s="92" t="s">
        <v>144</v>
      </c>
      <c r="F168" s="78"/>
      <c r="G168" s="78"/>
      <c r="H168" s="148">
        <f>SUM(H169:H174)</f>
        <v>0</v>
      </c>
      <c r="I168" s="78"/>
      <c r="J168" s="78"/>
      <c r="K168" s="148">
        <f>SUM(K169:K174)</f>
        <v>0</v>
      </c>
      <c r="L168" s="75"/>
      <c r="M168" s="83"/>
      <c r="N168" s="152">
        <f t="shared" si="112"/>
        <v>0</v>
      </c>
      <c r="O168" s="153">
        <f t="shared" si="113"/>
        <v>0</v>
      </c>
      <c r="P168" s="153">
        <f t="shared" si="119"/>
        <v>0</v>
      </c>
      <c r="Q168" s="78"/>
      <c r="R168" s="78"/>
      <c r="S168" s="148">
        <f>SUM(S169:S174)</f>
        <v>0</v>
      </c>
      <c r="T168" s="78"/>
      <c r="U168" s="78"/>
      <c r="V168" s="148">
        <f>SUM(V169:V174)</f>
        <v>0</v>
      </c>
      <c r="W168" s="148">
        <f t="shared" si="114"/>
        <v>0</v>
      </c>
      <c r="X168" s="75"/>
      <c r="Y168" s="83"/>
      <c r="Z168" s="84">
        <f t="shared" si="115"/>
        <v>0</v>
      </c>
      <c r="AA168" s="152">
        <f>IF(Parámetros!$D$18="N/A",0,W168-K168)</f>
        <v>0</v>
      </c>
      <c r="AB168" s="153">
        <f t="shared" si="116"/>
        <v>0</v>
      </c>
      <c r="AC168" s="153" t="e">
        <f t="shared" si="120"/>
        <v>#DIV/0!</v>
      </c>
      <c r="AD168" s="85"/>
      <c r="AE168" s="85"/>
      <c r="AF168" s="148">
        <f>SUM(AF169:AF174)</f>
        <v>0</v>
      </c>
      <c r="AG168" s="75"/>
      <c r="AH168" s="83"/>
      <c r="AI168" s="152">
        <f>IF(Parámetros!$D$18="N/A",AF168-K168,AF168-W168)</f>
        <v>0</v>
      </c>
      <c r="AJ168" s="153">
        <f>IF(Parámetros!$D$18="N/A",IF(ISERROR(IF(AND(K168&gt;1,AF168=0),0%,IF(AND(K168=0,AF168&gt;1),100%,AI168/W168))),0,IF(AND(K168&gt;1,AF168=0),0%,IF(AND(K168=0,AF168&gt;1),100%,AI168/K168))),IF(ISERROR(IF(AND(W168&gt;1,AF168=0),0%,IF(AND(W168=0,AF168&gt;1),100%,AI168/W168))),0,IF(AND(W168&gt;1,AF168=0),0%,IF(AND(W168=0,AF168&gt;1),100%,AI168/W168))))</f>
        <v>0</v>
      </c>
      <c r="AK168" s="153" t="e">
        <f t="shared" si="121"/>
        <v>#DIV/0!</v>
      </c>
      <c r="AL168" s="78"/>
      <c r="AM168" s="78"/>
      <c r="AN168" s="148">
        <f>SUM(AN169:AN174)</f>
        <v>0</v>
      </c>
      <c r="AO168" s="75"/>
      <c r="AP168" s="83"/>
      <c r="AQ168" s="152">
        <f t="shared" si="117"/>
        <v>0</v>
      </c>
      <c r="AR168" s="153">
        <f t="shared" si="118"/>
        <v>0</v>
      </c>
      <c r="AS168" s="153">
        <f t="shared" si="122"/>
        <v>0</v>
      </c>
    </row>
    <row r="169" spans="2:45" ht="15">
      <c r="B169" s="88"/>
      <c r="C169" s="88"/>
      <c r="D169" s="89" t="s">
        <v>434</v>
      </c>
      <c r="E169" s="90" t="s">
        <v>122</v>
      </c>
      <c r="F169" s="78"/>
      <c r="G169" s="78"/>
      <c r="H169" s="148">
        <f t="shared" si="106"/>
        <v>0</v>
      </c>
      <c r="I169" s="78"/>
      <c r="J169" s="78"/>
      <c r="K169" s="148">
        <f t="shared" si="107"/>
        <v>0</v>
      </c>
      <c r="L169" s="75"/>
      <c r="M169" s="83"/>
      <c r="N169" s="152">
        <f t="shared" si="112"/>
        <v>0</v>
      </c>
      <c r="O169" s="153">
        <f t="shared" si="113"/>
        <v>0</v>
      </c>
      <c r="P169" s="153">
        <f t="shared" si="119"/>
        <v>0</v>
      </c>
      <c r="Q169" s="78"/>
      <c r="R169" s="78"/>
      <c r="S169" s="148">
        <f t="shared" si="108"/>
        <v>0</v>
      </c>
      <c r="T169" s="78"/>
      <c r="U169" s="78"/>
      <c r="V169" s="148">
        <f t="shared" si="109"/>
        <v>0</v>
      </c>
      <c r="W169" s="148">
        <f t="shared" si="114"/>
        <v>0</v>
      </c>
      <c r="X169" s="75"/>
      <c r="Y169" s="83"/>
      <c r="Z169" s="84">
        <f t="shared" si="115"/>
        <v>0</v>
      </c>
      <c r="AA169" s="152">
        <f>IF(Parámetros!$D$18="N/A",0,W169-K169)</f>
        <v>0</v>
      </c>
      <c r="AB169" s="153">
        <f t="shared" si="116"/>
        <v>0</v>
      </c>
      <c r="AC169" s="153" t="e">
        <f t="shared" si="120"/>
        <v>#DIV/0!</v>
      </c>
      <c r="AD169" s="85"/>
      <c r="AE169" s="85"/>
      <c r="AF169" s="148">
        <f t="shared" si="110"/>
        <v>0</v>
      </c>
      <c r="AG169" s="75"/>
      <c r="AH169" s="83"/>
      <c r="AI169" s="152">
        <f>IF(Parámetros!$D$18="N/A",AF169-K169,AF169-W169)</f>
        <v>0</v>
      </c>
      <c r="AJ169" s="153">
        <f>IF(Parámetros!$D$18="N/A",IF(ISERROR(IF(AND(K169&gt;1,AF169=0),0%,IF(AND(K169=0,AF169&gt;1),100%,AI169/W169))),0,IF(AND(K169&gt;1,AF169=0),0%,IF(AND(K169=0,AF169&gt;1),100%,AI169/K169))),IF(ISERROR(IF(AND(W169&gt;1,AF169=0),0%,IF(AND(W169=0,AF169&gt;1),100%,AI169/W169))),0,IF(AND(W169&gt;1,AF169=0),0%,IF(AND(W169=0,AF169&gt;1),100%,AI169/W169))))</f>
        <v>0</v>
      </c>
      <c r="AK169" s="153" t="e">
        <f t="shared" si="121"/>
        <v>#DIV/0!</v>
      </c>
      <c r="AL169" s="78"/>
      <c r="AM169" s="78"/>
      <c r="AN169" s="148">
        <f t="shared" si="111"/>
        <v>0</v>
      </c>
      <c r="AO169" s="75"/>
      <c r="AP169" s="83"/>
      <c r="AQ169" s="152">
        <f t="shared" si="117"/>
        <v>0</v>
      </c>
      <c r="AR169" s="153">
        <f t="shared" si="118"/>
        <v>0</v>
      </c>
      <c r="AS169" s="153">
        <f t="shared" si="122"/>
        <v>0</v>
      </c>
    </row>
    <row r="170" spans="2:45" ht="15">
      <c r="B170" s="88"/>
      <c r="C170" s="88"/>
      <c r="D170" s="89" t="s">
        <v>435</v>
      </c>
      <c r="E170" s="90" t="s">
        <v>123</v>
      </c>
      <c r="F170" s="78"/>
      <c r="G170" s="78"/>
      <c r="H170" s="148">
        <f t="shared" si="106"/>
        <v>0</v>
      </c>
      <c r="I170" s="78"/>
      <c r="J170" s="78"/>
      <c r="K170" s="148">
        <f t="shared" si="107"/>
        <v>0</v>
      </c>
      <c r="L170" s="75"/>
      <c r="M170" s="83"/>
      <c r="N170" s="152">
        <f t="shared" si="112"/>
        <v>0</v>
      </c>
      <c r="O170" s="153">
        <f t="shared" si="113"/>
        <v>0</v>
      </c>
      <c r="P170" s="153">
        <f t="shared" si="119"/>
        <v>0</v>
      </c>
      <c r="Q170" s="78"/>
      <c r="R170" s="78"/>
      <c r="S170" s="148">
        <f t="shared" si="108"/>
        <v>0</v>
      </c>
      <c r="T170" s="78"/>
      <c r="U170" s="78"/>
      <c r="V170" s="148">
        <f t="shared" si="109"/>
        <v>0</v>
      </c>
      <c r="W170" s="148">
        <f t="shared" si="114"/>
        <v>0</v>
      </c>
      <c r="X170" s="75"/>
      <c r="Y170" s="83"/>
      <c r="Z170" s="84">
        <f t="shared" si="115"/>
        <v>0</v>
      </c>
      <c r="AA170" s="152">
        <f>IF(Parámetros!$D$18="N/A",0,W170-K170)</f>
        <v>0</v>
      </c>
      <c r="AB170" s="153">
        <f t="shared" si="116"/>
        <v>0</v>
      </c>
      <c r="AC170" s="153" t="e">
        <f t="shared" si="120"/>
        <v>#DIV/0!</v>
      </c>
      <c r="AD170" s="85"/>
      <c r="AE170" s="85"/>
      <c r="AF170" s="148">
        <f t="shared" si="110"/>
        <v>0</v>
      </c>
      <c r="AG170" s="75"/>
      <c r="AH170" s="83"/>
      <c r="AI170" s="152">
        <f>IF(Parámetros!$D$18="N/A",AF170-K170,AF170-W170)</f>
        <v>0</v>
      </c>
      <c r="AJ170" s="153">
        <f>IF(Parámetros!$D$18="N/A",IF(ISERROR(IF(AND(K170&gt;1,AF170=0),0%,IF(AND(K170=0,AF170&gt;1),100%,AI170/W170))),0,IF(AND(K170&gt;1,AF170=0),0%,IF(AND(K170=0,AF170&gt;1),100%,AI170/K170))),IF(ISERROR(IF(AND(W170&gt;1,AF170=0),0%,IF(AND(W170=0,AF170&gt;1),100%,AI170/W170))),0,IF(AND(W170&gt;1,AF170=0),0%,IF(AND(W170=0,AF170&gt;1),100%,AI170/W170))))</f>
        <v>0</v>
      </c>
      <c r="AK170" s="153" t="e">
        <f t="shared" si="121"/>
        <v>#DIV/0!</v>
      </c>
      <c r="AL170" s="78"/>
      <c r="AM170" s="78"/>
      <c r="AN170" s="148">
        <f t="shared" si="111"/>
        <v>0</v>
      </c>
      <c r="AO170" s="75"/>
      <c r="AP170" s="83"/>
      <c r="AQ170" s="152">
        <f t="shared" si="117"/>
        <v>0</v>
      </c>
      <c r="AR170" s="153">
        <f t="shared" si="118"/>
        <v>0</v>
      </c>
      <c r="AS170" s="153">
        <f t="shared" si="122"/>
        <v>0</v>
      </c>
    </row>
    <row r="171" spans="2:45" ht="15">
      <c r="B171" s="88"/>
      <c r="C171" s="88"/>
      <c r="D171" s="89" t="s">
        <v>436</v>
      </c>
      <c r="E171" s="90" t="s">
        <v>124</v>
      </c>
      <c r="F171" s="78"/>
      <c r="G171" s="78"/>
      <c r="H171" s="148">
        <f t="shared" si="106"/>
        <v>0</v>
      </c>
      <c r="I171" s="78"/>
      <c r="J171" s="78"/>
      <c r="K171" s="148">
        <f t="shared" si="107"/>
        <v>0</v>
      </c>
      <c r="L171" s="75"/>
      <c r="M171" s="83"/>
      <c r="N171" s="152">
        <f t="shared" si="112"/>
        <v>0</v>
      </c>
      <c r="O171" s="153">
        <f t="shared" si="113"/>
        <v>0</v>
      </c>
      <c r="P171" s="153">
        <f t="shared" si="119"/>
        <v>0</v>
      </c>
      <c r="Q171" s="78"/>
      <c r="R171" s="78"/>
      <c r="S171" s="148">
        <f t="shared" si="108"/>
        <v>0</v>
      </c>
      <c r="T171" s="78"/>
      <c r="U171" s="78"/>
      <c r="V171" s="148">
        <f t="shared" si="109"/>
        <v>0</v>
      </c>
      <c r="W171" s="148">
        <f t="shared" si="114"/>
        <v>0</v>
      </c>
      <c r="X171" s="75"/>
      <c r="Y171" s="83"/>
      <c r="Z171" s="84">
        <f t="shared" si="115"/>
        <v>0</v>
      </c>
      <c r="AA171" s="152">
        <f>IF(Parámetros!$D$18="N/A",0,W171-K171)</f>
        <v>0</v>
      </c>
      <c r="AB171" s="153">
        <f t="shared" si="116"/>
        <v>0</v>
      </c>
      <c r="AC171" s="153" t="e">
        <f t="shared" si="120"/>
        <v>#DIV/0!</v>
      </c>
      <c r="AD171" s="85"/>
      <c r="AE171" s="85"/>
      <c r="AF171" s="148">
        <f t="shared" si="110"/>
        <v>0</v>
      </c>
      <c r="AG171" s="75"/>
      <c r="AH171" s="83"/>
      <c r="AI171" s="152">
        <f>IF(Parámetros!$D$18="N/A",AF171-K171,AF171-W171)</f>
        <v>0</v>
      </c>
      <c r="AJ171" s="153">
        <f>IF(Parámetros!$D$18="N/A",IF(ISERROR(IF(AND(K171&gt;1,AF171=0),0%,IF(AND(K171=0,AF171&gt;1),100%,AI171/W171))),0,IF(AND(K171&gt;1,AF171=0),0%,IF(AND(K171=0,AF171&gt;1),100%,AI171/K171))),IF(ISERROR(IF(AND(W171&gt;1,AF171=0),0%,IF(AND(W171=0,AF171&gt;1),100%,AI171/W171))),0,IF(AND(W171&gt;1,AF171=0),0%,IF(AND(W171=0,AF171&gt;1),100%,AI171/W171))))</f>
        <v>0</v>
      </c>
      <c r="AK171" s="153" t="e">
        <f t="shared" si="121"/>
        <v>#DIV/0!</v>
      </c>
      <c r="AL171" s="78"/>
      <c r="AM171" s="78"/>
      <c r="AN171" s="148">
        <f t="shared" si="111"/>
        <v>0</v>
      </c>
      <c r="AO171" s="75"/>
      <c r="AP171" s="83"/>
      <c r="AQ171" s="152">
        <f t="shared" si="117"/>
        <v>0</v>
      </c>
      <c r="AR171" s="153">
        <f t="shared" si="118"/>
        <v>0</v>
      </c>
      <c r="AS171" s="153">
        <f t="shared" si="122"/>
        <v>0</v>
      </c>
    </row>
    <row r="172" spans="2:45" ht="15">
      <c r="B172" s="88"/>
      <c r="C172" s="88"/>
      <c r="D172" s="89" t="s">
        <v>437</v>
      </c>
      <c r="E172" s="90" t="s">
        <v>125</v>
      </c>
      <c r="F172" s="78"/>
      <c r="G172" s="78"/>
      <c r="H172" s="148">
        <f t="shared" si="106"/>
        <v>0</v>
      </c>
      <c r="I172" s="78"/>
      <c r="J172" s="78"/>
      <c r="K172" s="148">
        <f t="shared" si="107"/>
        <v>0</v>
      </c>
      <c r="L172" s="75"/>
      <c r="M172" s="83"/>
      <c r="N172" s="152">
        <f t="shared" si="112"/>
        <v>0</v>
      </c>
      <c r="O172" s="153">
        <f t="shared" si="113"/>
        <v>0</v>
      </c>
      <c r="P172" s="153">
        <f t="shared" si="119"/>
        <v>0</v>
      </c>
      <c r="Q172" s="78"/>
      <c r="R172" s="78"/>
      <c r="S172" s="148">
        <f t="shared" si="108"/>
        <v>0</v>
      </c>
      <c r="T172" s="78"/>
      <c r="U172" s="78"/>
      <c r="V172" s="148">
        <f t="shared" si="109"/>
        <v>0</v>
      </c>
      <c r="W172" s="148">
        <f t="shared" si="114"/>
        <v>0</v>
      </c>
      <c r="X172" s="75"/>
      <c r="Y172" s="83"/>
      <c r="Z172" s="84">
        <f t="shared" si="115"/>
        <v>0</v>
      </c>
      <c r="AA172" s="152">
        <f>IF(Parámetros!$D$18="N/A",0,W172-K172)</f>
        <v>0</v>
      </c>
      <c r="AB172" s="153">
        <f t="shared" si="116"/>
        <v>0</v>
      </c>
      <c r="AC172" s="153" t="e">
        <f t="shared" si="120"/>
        <v>#DIV/0!</v>
      </c>
      <c r="AD172" s="85"/>
      <c r="AE172" s="85"/>
      <c r="AF172" s="148">
        <f t="shared" si="110"/>
        <v>0</v>
      </c>
      <c r="AG172" s="75"/>
      <c r="AH172" s="83"/>
      <c r="AI172" s="152">
        <f>IF(Parámetros!$D$18="N/A",AF172-K172,AF172-W172)</f>
        <v>0</v>
      </c>
      <c r="AJ172" s="153">
        <f>IF(Parámetros!$D$18="N/A",IF(ISERROR(IF(AND(K172&gt;1,AF172=0),0%,IF(AND(K172=0,AF172&gt;1),100%,AI172/W172))),0,IF(AND(K172&gt;1,AF172=0),0%,IF(AND(K172=0,AF172&gt;1),100%,AI172/K172))),IF(ISERROR(IF(AND(W172&gt;1,AF172=0),0%,IF(AND(W172=0,AF172&gt;1),100%,AI172/W172))),0,IF(AND(W172&gt;1,AF172=0),0%,IF(AND(W172=0,AF172&gt;1),100%,AI172/W172))))</f>
        <v>0</v>
      </c>
      <c r="AK172" s="153" t="e">
        <f t="shared" si="121"/>
        <v>#DIV/0!</v>
      </c>
      <c r="AL172" s="78"/>
      <c r="AM172" s="78"/>
      <c r="AN172" s="148">
        <f t="shared" si="111"/>
        <v>0</v>
      </c>
      <c r="AO172" s="75"/>
      <c r="AP172" s="83"/>
      <c r="AQ172" s="152">
        <f t="shared" si="117"/>
        <v>0</v>
      </c>
      <c r="AR172" s="153">
        <f t="shared" si="118"/>
        <v>0</v>
      </c>
      <c r="AS172" s="153">
        <f t="shared" si="122"/>
        <v>0</v>
      </c>
    </row>
    <row r="173" spans="2:45" ht="15">
      <c r="B173" s="88"/>
      <c r="C173" s="88"/>
      <c r="D173" s="89" t="s">
        <v>438</v>
      </c>
      <c r="E173" s="90" t="s">
        <v>126</v>
      </c>
      <c r="F173" s="78"/>
      <c r="G173" s="78"/>
      <c r="H173" s="148">
        <f t="shared" si="106"/>
        <v>0</v>
      </c>
      <c r="I173" s="78"/>
      <c r="J173" s="78"/>
      <c r="K173" s="148">
        <f t="shared" si="107"/>
        <v>0</v>
      </c>
      <c r="L173" s="75"/>
      <c r="M173" s="83"/>
      <c r="N173" s="152">
        <f t="shared" si="112"/>
        <v>0</v>
      </c>
      <c r="O173" s="153">
        <f t="shared" si="113"/>
        <v>0</v>
      </c>
      <c r="P173" s="153">
        <f t="shared" si="119"/>
        <v>0</v>
      </c>
      <c r="Q173" s="78"/>
      <c r="R173" s="78"/>
      <c r="S173" s="148">
        <f t="shared" si="108"/>
        <v>0</v>
      </c>
      <c r="T173" s="78"/>
      <c r="U173" s="78"/>
      <c r="V173" s="148">
        <f t="shared" si="109"/>
        <v>0</v>
      </c>
      <c r="W173" s="148">
        <f t="shared" si="114"/>
        <v>0</v>
      </c>
      <c r="X173" s="75"/>
      <c r="Y173" s="83"/>
      <c r="Z173" s="84">
        <f t="shared" si="115"/>
        <v>0</v>
      </c>
      <c r="AA173" s="152">
        <f>IF(Parámetros!$D$18="N/A",0,W173-K173)</f>
        <v>0</v>
      </c>
      <c r="AB173" s="153">
        <f t="shared" si="116"/>
        <v>0</v>
      </c>
      <c r="AC173" s="153" t="e">
        <f t="shared" si="120"/>
        <v>#DIV/0!</v>
      </c>
      <c r="AD173" s="85"/>
      <c r="AE173" s="85"/>
      <c r="AF173" s="148">
        <f t="shared" si="110"/>
        <v>0</v>
      </c>
      <c r="AG173" s="75"/>
      <c r="AH173" s="83"/>
      <c r="AI173" s="152">
        <f>IF(Parámetros!$D$18="N/A",AF173-K173,AF173-W173)</f>
        <v>0</v>
      </c>
      <c r="AJ173" s="153">
        <f>IF(Parámetros!$D$18="N/A",IF(ISERROR(IF(AND(K173&gt;1,AF173=0),0%,IF(AND(K173=0,AF173&gt;1),100%,AI173/W173))),0,IF(AND(K173&gt;1,AF173=0),0%,IF(AND(K173=0,AF173&gt;1),100%,AI173/K173))),IF(ISERROR(IF(AND(W173&gt;1,AF173=0),0%,IF(AND(W173=0,AF173&gt;1),100%,AI173/W173))),0,IF(AND(W173&gt;1,AF173=0),0%,IF(AND(W173=0,AF173&gt;1),100%,AI173/W173))))</f>
        <v>0</v>
      </c>
      <c r="AK173" s="153" t="e">
        <f t="shared" si="121"/>
        <v>#DIV/0!</v>
      </c>
      <c r="AL173" s="78"/>
      <c r="AM173" s="78"/>
      <c r="AN173" s="148">
        <f t="shared" si="111"/>
        <v>0</v>
      </c>
      <c r="AO173" s="75"/>
      <c r="AP173" s="83"/>
      <c r="AQ173" s="152">
        <f t="shared" si="117"/>
        <v>0</v>
      </c>
      <c r="AR173" s="153">
        <f t="shared" si="118"/>
        <v>0</v>
      </c>
      <c r="AS173" s="153">
        <f t="shared" si="122"/>
        <v>0</v>
      </c>
    </row>
    <row r="174" spans="2:45" ht="15">
      <c r="B174" s="88"/>
      <c r="C174" s="88"/>
      <c r="D174" s="89" t="s">
        <v>439</v>
      </c>
      <c r="E174" s="90" t="s">
        <v>112</v>
      </c>
      <c r="F174" s="78"/>
      <c r="G174" s="78"/>
      <c r="H174" s="148">
        <f t="shared" si="106"/>
        <v>0</v>
      </c>
      <c r="I174" s="78"/>
      <c r="J174" s="78"/>
      <c r="K174" s="148">
        <f t="shared" si="107"/>
        <v>0</v>
      </c>
      <c r="L174" s="75"/>
      <c r="M174" s="83"/>
      <c r="N174" s="152">
        <f t="shared" si="112"/>
        <v>0</v>
      </c>
      <c r="O174" s="153">
        <f t="shared" si="113"/>
        <v>0</v>
      </c>
      <c r="P174" s="153">
        <f t="shared" si="119"/>
        <v>0</v>
      </c>
      <c r="Q174" s="78"/>
      <c r="R174" s="78"/>
      <c r="S174" s="148">
        <f t="shared" si="108"/>
        <v>0</v>
      </c>
      <c r="T174" s="78"/>
      <c r="U174" s="78"/>
      <c r="V174" s="148">
        <f t="shared" si="109"/>
        <v>0</v>
      </c>
      <c r="W174" s="148">
        <f t="shared" si="114"/>
        <v>0</v>
      </c>
      <c r="X174" s="75"/>
      <c r="Y174" s="83"/>
      <c r="Z174" s="84">
        <f t="shared" si="115"/>
        <v>0</v>
      </c>
      <c r="AA174" s="152">
        <f>IF(Parámetros!$D$18="N/A",0,W174-K174)</f>
        <v>0</v>
      </c>
      <c r="AB174" s="153">
        <f t="shared" si="116"/>
        <v>0</v>
      </c>
      <c r="AC174" s="153" t="e">
        <f t="shared" si="120"/>
        <v>#DIV/0!</v>
      </c>
      <c r="AD174" s="85"/>
      <c r="AE174" s="85"/>
      <c r="AF174" s="148">
        <f t="shared" si="110"/>
        <v>0</v>
      </c>
      <c r="AG174" s="75"/>
      <c r="AH174" s="83"/>
      <c r="AI174" s="152">
        <f>IF(Parámetros!$D$18="N/A",AF174-K174,AF174-W174)</f>
        <v>0</v>
      </c>
      <c r="AJ174" s="153">
        <f>IF(Parámetros!$D$18="N/A",IF(ISERROR(IF(AND(K174&gt;1,AF174=0),0%,IF(AND(K174=0,AF174&gt;1),100%,AI174/W174))),0,IF(AND(K174&gt;1,AF174=0),0%,IF(AND(K174=0,AF174&gt;1),100%,AI174/K174))),IF(ISERROR(IF(AND(W174&gt;1,AF174=0),0%,IF(AND(W174=0,AF174&gt;1),100%,AI174/W174))),0,IF(AND(W174&gt;1,AF174=0),0%,IF(AND(W174=0,AF174&gt;1),100%,AI174/W174))))</f>
        <v>0</v>
      </c>
      <c r="AK174" s="153" t="e">
        <f t="shared" si="121"/>
        <v>#DIV/0!</v>
      </c>
      <c r="AL174" s="78"/>
      <c r="AM174" s="78"/>
      <c r="AN174" s="148">
        <f t="shared" si="111"/>
        <v>0</v>
      </c>
      <c r="AO174" s="75"/>
      <c r="AP174" s="83"/>
      <c r="AQ174" s="152">
        <f t="shared" si="117"/>
        <v>0</v>
      </c>
      <c r="AR174" s="153">
        <f t="shared" si="118"/>
        <v>0</v>
      </c>
      <c r="AS174" s="153">
        <f t="shared" si="122"/>
        <v>0</v>
      </c>
    </row>
    <row r="175" spans="2:45" ht="15">
      <c r="B175" s="88"/>
      <c r="C175" s="88"/>
      <c r="D175" s="81" t="s">
        <v>244</v>
      </c>
      <c r="E175" s="100" t="s">
        <v>145</v>
      </c>
      <c r="F175" s="78"/>
      <c r="G175" s="78"/>
      <c r="H175" s="148">
        <f>+H176+H183</f>
        <v>0</v>
      </c>
      <c r="I175" s="78"/>
      <c r="J175" s="78"/>
      <c r="K175" s="148">
        <f>+K176+K183</f>
        <v>0</v>
      </c>
      <c r="L175" s="75"/>
      <c r="M175" s="83"/>
      <c r="N175" s="152">
        <f t="shared" si="112"/>
        <v>0</v>
      </c>
      <c r="O175" s="153">
        <f t="shared" si="113"/>
        <v>0</v>
      </c>
      <c r="P175" s="153">
        <f t="shared" si="119"/>
        <v>0</v>
      </c>
      <c r="Q175" s="78"/>
      <c r="R175" s="78"/>
      <c r="S175" s="148">
        <f>+S176+S183</f>
        <v>0</v>
      </c>
      <c r="T175" s="78"/>
      <c r="U175" s="78"/>
      <c r="V175" s="148">
        <f>+V176+V183</f>
        <v>0</v>
      </c>
      <c r="W175" s="148">
        <f t="shared" si="114"/>
        <v>0</v>
      </c>
      <c r="X175" s="75"/>
      <c r="Y175" s="83"/>
      <c r="Z175" s="84">
        <f t="shared" si="115"/>
        <v>0</v>
      </c>
      <c r="AA175" s="152">
        <f>IF(Parámetros!$D$18="N/A",0,W175-K175)</f>
        <v>0</v>
      </c>
      <c r="AB175" s="153">
        <f t="shared" si="116"/>
        <v>0</v>
      </c>
      <c r="AC175" s="153" t="e">
        <f t="shared" si="120"/>
        <v>#DIV/0!</v>
      </c>
      <c r="AD175" s="85"/>
      <c r="AE175" s="85"/>
      <c r="AF175" s="148">
        <f>+AF176+AF183</f>
        <v>0</v>
      </c>
      <c r="AG175" s="75"/>
      <c r="AH175" s="83"/>
      <c r="AI175" s="152">
        <f>IF(Parámetros!$D$18="N/A",AF175-K175,AF175-W175)</f>
        <v>0</v>
      </c>
      <c r="AJ175" s="153">
        <f>IF(Parámetros!$D$18="N/A",IF(ISERROR(IF(AND(K175&gt;1,AF175=0),0%,IF(AND(K175=0,AF175&gt;1),100%,AI175/W175))),0,IF(AND(K175&gt;1,AF175=0),0%,IF(AND(K175=0,AF175&gt;1),100%,AI175/K175))),IF(ISERROR(IF(AND(W175&gt;1,AF175=0),0%,IF(AND(W175=0,AF175&gt;1),100%,AI175/W175))),0,IF(AND(W175&gt;1,AF175=0),0%,IF(AND(W175=0,AF175&gt;1),100%,AI175/W175))))</f>
        <v>0</v>
      </c>
      <c r="AK175" s="153" t="e">
        <f t="shared" si="121"/>
        <v>#DIV/0!</v>
      </c>
      <c r="AL175" s="78"/>
      <c r="AM175" s="78"/>
      <c r="AN175" s="148">
        <f>+AN176+AN183</f>
        <v>0</v>
      </c>
      <c r="AO175" s="75"/>
      <c r="AP175" s="83"/>
      <c r="AQ175" s="152">
        <f t="shared" si="117"/>
        <v>0</v>
      </c>
      <c r="AR175" s="153">
        <f t="shared" si="118"/>
        <v>0</v>
      </c>
      <c r="AS175" s="153">
        <f t="shared" si="122"/>
        <v>0</v>
      </c>
    </row>
    <row r="176" spans="2:45" ht="15">
      <c r="B176" s="88"/>
      <c r="C176" s="88"/>
      <c r="D176" s="86" t="s">
        <v>245</v>
      </c>
      <c r="E176" s="87" t="s">
        <v>146</v>
      </c>
      <c r="F176" s="78"/>
      <c r="G176" s="78"/>
      <c r="H176" s="148">
        <f>SUM(H177:H182)</f>
        <v>0</v>
      </c>
      <c r="I176" s="78"/>
      <c r="J176" s="78"/>
      <c r="K176" s="148">
        <f>SUM(K177:K182)</f>
        <v>0</v>
      </c>
      <c r="L176" s="75"/>
      <c r="M176" s="83"/>
      <c r="N176" s="152">
        <f t="shared" si="112"/>
        <v>0</v>
      </c>
      <c r="O176" s="153">
        <f t="shared" si="113"/>
        <v>0</v>
      </c>
      <c r="P176" s="153">
        <f t="shared" si="119"/>
        <v>0</v>
      </c>
      <c r="Q176" s="78"/>
      <c r="R176" s="78"/>
      <c r="S176" s="148">
        <f>SUM(S177:S182)</f>
        <v>0</v>
      </c>
      <c r="T176" s="78"/>
      <c r="U176" s="78"/>
      <c r="V176" s="148">
        <f>SUM(V177:V182)</f>
        <v>0</v>
      </c>
      <c r="W176" s="148">
        <f t="shared" si="114"/>
        <v>0</v>
      </c>
      <c r="X176" s="75"/>
      <c r="Y176" s="83"/>
      <c r="Z176" s="84">
        <f t="shared" si="115"/>
        <v>0</v>
      </c>
      <c r="AA176" s="152">
        <f>IF(Parámetros!$D$18="N/A",0,W176-K176)</f>
        <v>0</v>
      </c>
      <c r="AB176" s="153">
        <f t="shared" si="116"/>
        <v>0</v>
      </c>
      <c r="AC176" s="153" t="e">
        <f t="shared" si="120"/>
        <v>#DIV/0!</v>
      </c>
      <c r="AD176" s="85"/>
      <c r="AE176" s="85"/>
      <c r="AF176" s="148">
        <f>SUM(AF177:AF182)</f>
        <v>0</v>
      </c>
      <c r="AG176" s="75"/>
      <c r="AH176" s="83"/>
      <c r="AI176" s="152">
        <f>IF(Parámetros!$D$18="N/A",AF176-K176,AF176-W176)</f>
        <v>0</v>
      </c>
      <c r="AJ176" s="153">
        <f>IF(Parámetros!$D$18="N/A",IF(ISERROR(IF(AND(K176&gt;1,AF176=0),0%,IF(AND(K176=0,AF176&gt;1),100%,AI176/W176))),0,IF(AND(K176&gt;1,AF176=0),0%,IF(AND(K176=0,AF176&gt;1),100%,AI176/K176))),IF(ISERROR(IF(AND(W176&gt;1,AF176=0),0%,IF(AND(W176=0,AF176&gt;1),100%,AI176/W176))),0,IF(AND(W176&gt;1,AF176=0),0%,IF(AND(W176=0,AF176&gt;1),100%,AI176/W176))))</f>
        <v>0</v>
      </c>
      <c r="AK176" s="153" t="e">
        <f t="shared" si="121"/>
        <v>#DIV/0!</v>
      </c>
      <c r="AL176" s="78"/>
      <c r="AM176" s="78"/>
      <c r="AN176" s="148">
        <f>SUM(AN177:AN182)</f>
        <v>0</v>
      </c>
      <c r="AO176" s="75"/>
      <c r="AP176" s="83"/>
      <c r="AQ176" s="152">
        <f t="shared" si="117"/>
        <v>0</v>
      </c>
      <c r="AR176" s="153">
        <f t="shared" si="118"/>
        <v>0</v>
      </c>
      <c r="AS176" s="153">
        <f t="shared" si="122"/>
        <v>0</v>
      </c>
    </row>
    <row r="177" spans="2:45" ht="15">
      <c r="B177" s="88"/>
      <c r="C177" s="88"/>
      <c r="D177" s="89" t="s">
        <v>246</v>
      </c>
      <c r="E177" s="90" t="s">
        <v>122</v>
      </c>
      <c r="F177" s="78"/>
      <c r="G177" s="78"/>
      <c r="H177" s="148">
        <f aca="true" t="shared" si="123" ref="H177:H182">+F177+G177</f>
        <v>0</v>
      </c>
      <c r="I177" s="78"/>
      <c r="J177" s="78"/>
      <c r="K177" s="148">
        <f aca="true" t="shared" si="124" ref="K177:K182">+I177+J177</f>
        <v>0</v>
      </c>
      <c r="L177" s="75"/>
      <c r="M177" s="83"/>
      <c r="N177" s="152">
        <f t="shared" si="112"/>
        <v>0</v>
      </c>
      <c r="O177" s="153">
        <f t="shared" si="113"/>
        <v>0</v>
      </c>
      <c r="P177" s="153">
        <f t="shared" si="119"/>
        <v>0</v>
      </c>
      <c r="Q177" s="78"/>
      <c r="R177" s="78"/>
      <c r="S177" s="148">
        <f aca="true" t="shared" si="125" ref="S177:S182">+Q177+R177</f>
        <v>0</v>
      </c>
      <c r="T177" s="78"/>
      <c r="U177" s="78"/>
      <c r="V177" s="148">
        <f aca="true" t="shared" si="126" ref="V177:V182">+T177+U177</f>
        <v>0</v>
      </c>
      <c r="W177" s="148">
        <f t="shared" si="114"/>
        <v>0</v>
      </c>
      <c r="X177" s="75"/>
      <c r="Y177" s="83"/>
      <c r="Z177" s="84">
        <f t="shared" si="115"/>
        <v>0</v>
      </c>
      <c r="AA177" s="152">
        <f>IF(Parámetros!$D$18="N/A",0,W177-K177)</f>
        <v>0</v>
      </c>
      <c r="AB177" s="153">
        <f t="shared" si="116"/>
        <v>0</v>
      </c>
      <c r="AC177" s="153" t="e">
        <f t="shared" si="120"/>
        <v>#DIV/0!</v>
      </c>
      <c r="AD177" s="85"/>
      <c r="AE177" s="85"/>
      <c r="AF177" s="148">
        <f aca="true" t="shared" si="127" ref="AF177:AF182">+AD177+AE177</f>
        <v>0</v>
      </c>
      <c r="AG177" s="75"/>
      <c r="AH177" s="83"/>
      <c r="AI177" s="152">
        <f>IF(Parámetros!$D$18="N/A",AF177-K177,AF177-W177)</f>
        <v>0</v>
      </c>
      <c r="AJ177" s="153">
        <f>IF(Parámetros!$D$18="N/A",IF(ISERROR(IF(AND(K177&gt;1,AF177=0),0%,IF(AND(K177=0,AF177&gt;1),100%,AI177/W177))),0,IF(AND(K177&gt;1,AF177=0),0%,IF(AND(K177=0,AF177&gt;1),100%,AI177/K177))),IF(ISERROR(IF(AND(W177&gt;1,AF177=0),0%,IF(AND(W177=0,AF177&gt;1),100%,AI177/W177))),0,IF(AND(W177&gt;1,AF177=0),0%,IF(AND(W177=0,AF177&gt;1),100%,AI177/W177))))</f>
        <v>0</v>
      </c>
      <c r="AK177" s="153" t="e">
        <f t="shared" si="121"/>
        <v>#DIV/0!</v>
      </c>
      <c r="AL177" s="78"/>
      <c r="AM177" s="78"/>
      <c r="AN177" s="148">
        <f aca="true" t="shared" si="128" ref="AN177:AN182">+AL177+AM177</f>
        <v>0</v>
      </c>
      <c r="AO177" s="75"/>
      <c r="AP177" s="83"/>
      <c r="AQ177" s="152">
        <f t="shared" si="117"/>
        <v>0</v>
      </c>
      <c r="AR177" s="153">
        <f t="shared" si="118"/>
        <v>0</v>
      </c>
      <c r="AS177" s="153">
        <f t="shared" si="122"/>
        <v>0</v>
      </c>
    </row>
    <row r="178" spans="2:45" ht="15">
      <c r="B178" s="88"/>
      <c r="C178" s="88"/>
      <c r="D178" s="89" t="s">
        <v>247</v>
      </c>
      <c r="E178" s="90" t="s">
        <v>123</v>
      </c>
      <c r="F178" s="78"/>
      <c r="G178" s="78"/>
      <c r="H178" s="148">
        <f t="shared" si="123"/>
        <v>0</v>
      </c>
      <c r="I178" s="78"/>
      <c r="J178" s="78"/>
      <c r="K178" s="148">
        <f t="shared" si="124"/>
        <v>0</v>
      </c>
      <c r="L178" s="75"/>
      <c r="M178" s="83"/>
      <c r="N178" s="152">
        <f t="shared" si="112"/>
        <v>0</v>
      </c>
      <c r="O178" s="153">
        <f t="shared" si="113"/>
        <v>0</v>
      </c>
      <c r="P178" s="153">
        <f t="shared" si="119"/>
        <v>0</v>
      </c>
      <c r="Q178" s="78"/>
      <c r="R178" s="78"/>
      <c r="S178" s="148">
        <f t="shared" si="125"/>
        <v>0</v>
      </c>
      <c r="T178" s="78"/>
      <c r="U178" s="78"/>
      <c r="V178" s="148">
        <f t="shared" si="126"/>
        <v>0</v>
      </c>
      <c r="W178" s="148">
        <f t="shared" si="114"/>
        <v>0</v>
      </c>
      <c r="X178" s="75"/>
      <c r="Y178" s="83"/>
      <c r="Z178" s="84">
        <f t="shared" si="115"/>
        <v>0</v>
      </c>
      <c r="AA178" s="152">
        <f>IF(Parámetros!$D$18="N/A",0,W178-K178)</f>
        <v>0</v>
      </c>
      <c r="AB178" s="153">
        <f t="shared" si="116"/>
        <v>0</v>
      </c>
      <c r="AC178" s="153" t="e">
        <f t="shared" si="120"/>
        <v>#DIV/0!</v>
      </c>
      <c r="AD178" s="85"/>
      <c r="AE178" s="85"/>
      <c r="AF178" s="148">
        <f t="shared" si="127"/>
        <v>0</v>
      </c>
      <c r="AG178" s="75"/>
      <c r="AH178" s="83"/>
      <c r="AI178" s="152">
        <f>IF(Parámetros!$D$18="N/A",AF178-K178,AF178-W178)</f>
        <v>0</v>
      </c>
      <c r="AJ178" s="153">
        <f>IF(Parámetros!$D$18="N/A",IF(ISERROR(IF(AND(K178&gt;1,AF178=0),0%,IF(AND(K178=0,AF178&gt;1),100%,AI178/W178))),0,IF(AND(K178&gt;1,AF178=0),0%,IF(AND(K178=0,AF178&gt;1),100%,AI178/K178))),IF(ISERROR(IF(AND(W178&gt;1,AF178=0),0%,IF(AND(W178=0,AF178&gt;1),100%,AI178/W178))),0,IF(AND(W178&gt;1,AF178=0),0%,IF(AND(W178=0,AF178&gt;1),100%,AI178/W178))))</f>
        <v>0</v>
      </c>
      <c r="AK178" s="153" t="e">
        <f t="shared" si="121"/>
        <v>#DIV/0!</v>
      </c>
      <c r="AL178" s="78"/>
      <c r="AM178" s="78"/>
      <c r="AN178" s="148">
        <f t="shared" si="128"/>
        <v>0</v>
      </c>
      <c r="AO178" s="75"/>
      <c r="AP178" s="83"/>
      <c r="AQ178" s="152">
        <f t="shared" si="117"/>
        <v>0</v>
      </c>
      <c r="AR178" s="153">
        <f t="shared" si="118"/>
        <v>0</v>
      </c>
      <c r="AS178" s="153">
        <f t="shared" si="122"/>
        <v>0</v>
      </c>
    </row>
    <row r="179" spans="2:45" ht="15">
      <c r="B179" s="88"/>
      <c r="C179" s="88"/>
      <c r="D179" s="89" t="s">
        <v>248</v>
      </c>
      <c r="E179" s="90" t="s">
        <v>124</v>
      </c>
      <c r="F179" s="78"/>
      <c r="G179" s="78"/>
      <c r="H179" s="148">
        <f t="shared" si="123"/>
        <v>0</v>
      </c>
      <c r="I179" s="78"/>
      <c r="J179" s="78"/>
      <c r="K179" s="148">
        <f t="shared" si="124"/>
        <v>0</v>
      </c>
      <c r="L179" s="75"/>
      <c r="M179" s="83"/>
      <c r="N179" s="152">
        <f t="shared" si="112"/>
        <v>0</v>
      </c>
      <c r="O179" s="153">
        <f t="shared" si="113"/>
        <v>0</v>
      </c>
      <c r="P179" s="153">
        <f t="shared" si="119"/>
        <v>0</v>
      </c>
      <c r="Q179" s="78"/>
      <c r="R179" s="78"/>
      <c r="S179" s="148">
        <f t="shared" si="125"/>
        <v>0</v>
      </c>
      <c r="T179" s="78"/>
      <c r="U179" s="78"/>
      <c r="V179" s="148">
        <f t="shared" si="126"/>
        <v>0</v>
      </c>
      <c r="W179" s="148">
        <f t="shared" si="114"/>
        <v>0</v>
      </c>
      <c r="X179" s="75"/>
      <c r="Y179" s="83"/>
      <c r="Z179" s="84">
        <f t="shared" si="115"/>
        <v>0</v>
      </c>
      <c r="AA179" s="152">
        <f>IF(Parámetros!$D$18="N/A",0,W179-K179)</f>
        <v>0</v>
      </c>
      <c r="AB179" s="153">
        <f t="shared" si="116"/>
        <v>0</v>
      </c>
      <c r="AC179" s="153" t="e">
        <f t="shared" si="120"/>
        <v>#DIV/0!</v>
      </c>
      <c r="AD179" s="85"/>
      <c r="AE179" s="85"/>
      <c r="AF179" s="148">
        <f t="shared" si="127"/>
        <v>0</v>
      </c>
      <c r="AG179" s="75"/>
      <c r="AH179" s="83"/>
      <c r="AI179" s="152">
        <f>IF(Parámetros!$D$18="N/A",AF179-K179,AF179-W179)</f>
        <v>0</v>
      </c>
      <c r="AJ179" s="153">
        <f>IF(Parámetros!$D$18="N/A",IF(ISERROR(IF(AND(K179&gt;1,AF179=0),0%,IF(AND(K179=0,AF179&gt;1),100%,AI179/W179))),0,IF(AND(K179&gt;1,AF179=0),0%,IF(AND(K179=0,AF179&gt;1),100%,AI179/K179))),IF(ISERROR(IF(AND(W179&gt;1,AF179=0),0%,IF(AND(W179=0,AF179&gt;1),100%,AI179/W179))),0,IF(AND(W179&gt;1,AF179=0),0%,IF(AND(W179=0,AF179&gt;1),100%,AI179/W179))))</f>
        <v>0</v>
      </c>
      <c r="AK179" s="153" t="e">
        <f t="shared" si="121"/>
        <v>#DIV/0!</v>
      </c>
      <c r="AL179" s="78"/>
      <c r="AM179" s="78"/>
      <c r="AN179" s="148">
        <f t="shared" si="128"/>
        <v>0</v>
      </c>
      <c r="AO179" s="75"/>
      <c r="AP179" s="83"/>
      <c r="AQ179" s="152">
        <f t="shared" si="117"/>
        <v>0</v>
      </c>
      <c r="AR179" s="153">
        <f t="shared" si="118"/>
        <v>0</v>
      </c>
      <c r="AS179" s="153">
        <f t="shared" si="122"/>
        <v>0</v>
      </c>
    </row>
    <row r="180" spans="2:45" ht="15">
      <c r="B180" s="88"/>
      <c r="C180" s="88"/>
      <c r="D180" s="89" t="s">
        <v>249</v>
      </c>
      <c r="E180" s="90" t="s">
        <v>125</v>
      </c>
      <c r="F180" s="78"/>
      <c r="G180" s="78"/>
      <c r="H180" s="148">
        <f t="shared" si="123"/>
        <v>0</v>
      </c>
      <c r="I180" s="78"/>
      <c r="J180" s="78"/>
      <c r="K180" s="148">
        <f t="shared" si="124"/>
        <v>0</v>
      </c>
      <c r="L180" s="75"/>
      <c r="M180" s="83"/>
      <c r="N180" s="152">
        <f t="shared" si="112"/>
        <v>0</v>
      </c>
      <c r="O180" s="153">
        <f t="shared" si="113"/>
        <v>0</v>
      </c>
      <c r="P180" s="153">
        <f t="shared" si="119"/>
        <v>0</v>
      </c>
      <c r="Q180" s="78"/>
      <c r="R180" s="78"/>
      <c r="S180" s="148">
        <f t="shared" si="125"/>
        <v>0</v>
      </c>
      <c r="T180" s="78"/>
      <c r="U180" s="78"/>
      <c r="V180" s="148">
        <f t="shared" si="126"/>
        <v>0</v>
      </c>
      <c r="W180" s="148">
        <f t="shared" si="114"/>
        <v>0</v>
      </c>
      <c r="X180" s="75"/>
      <c r="Y180" s="83"/>
      <c r="Z180" s="84">
        <f t="shared" si="115"/>
        <v>0</v>
      </c>
      <c r="AA180" s="152">
        <f>IF(Parámetros!$D$18="N/A",0,W180-K180)</f>
        <v>0</v>
      </c>
      <c r="AB180" s="153">
        <f t="shared" si="116"/>
        <v>0</v>
      </c>
      <c r="AC180" s="153" t="e">
        <f t="shared" si="120"/>
        <v>#DIV/0!</v>
      </c>
      <c r="AD180" s="85"/>
      <c r="AE180" s="85"/>
      <c r="AF180" s="148">
        <f t="shared" si="127"/>
        <v>0</v>
      </c>
      <c r="AG180" s="75"/>
      <c r="AH180" s="83"/>
      <c r="AI180" s="152">
        <f>IF(Parámetros!$D$18="N/A",AF180-K180,AF180-W180)</f>
        <v>0</v>
      </c>
      <c r="AJ180" s="153">
        <f>IF(Parámetros!$D$18="N/A",IF(ISERROR(IF(AND(K180&gt;1,AF180=0),0%,IF(AND(K180=0,AF180&gt;1),100%,AI180/W180))),0,IF(AND(K180&gt;1,AF180=0),0%,IF(AND(K180=0,AF180&gt;1),100%,AI180/K180))),IF(ISERROR(IF(AND(W180&gt;1,AF180=0),0%,IF(AND(W180=0,AF180&gt;1),100%,AI180/W180))),0,IF(AND(W180&gt;1,AF180=0),0%,IF(AND(W180=0,AF180&gt;1),100%,AI180/W180))))</f>
        <v>0</v>
      </c>
      <c r="AK180" s="153" t="e">
        <f t="shared" si="121"/>
        <v>#DIV/0!</v>
      </c>
      <c r="AL180" s="78"/>
      <c r="AM180" s="78"/>
      <c r="AN180" s="148">
        <f t="shared" si="128"/>
        <v>0</v>
      </c>
      <c r="AO180" s="75"/>
      <c r="AP180" s="83"/>
      <c r="AQ180" s="152">
        <f t="shared" si="117"/>
        <v>0</v>
      </c>
      <c r="AR180" s="153">
        <f t="shared" si="118"/>
        <v>0</v>
      </c>
      <c r="AS180" s="153">
        <f t="shared" si="122"/>
        <v>0</v>
      </c>
    </row>
    <row r="181" spans="2:45" ht="15">
      <c r="B181" s="88"/>
      <c r="C181" s="88"/>
      <c r="D181" s="89" t="s">
        <v>250</v>
      </c>
      <c r="E181" s="90" t="s">
        <v>126</v>
      </c>
      <c r="F181" s="78"/>
      <c r="G181" s="78"/>
      <c r="H181" s="148">
        <f t="shared" si="123"/>
        <v>0</v>
      </c>
      <c r="I181" s="78"/>
      <c r="J181" s="78"/>
      <c r="K181" s="148">
        <f t="shared" si="124"/>
        <v>0</v>
      </c>
      <c r="L181" s="75"/>
      <c r="M181" s="83"/>
      <c r="N181" s="152">
        <f t="shared" si="112"/>
        <v>0</v>
      </c>
      <c r="O181" s="153">
        <f t="shared" si="113"/>
        <v>0</v>
      </c>
      <c r="P181" s="153">
        <f t="shared" si="119"/>
        <v>0</v>
      </c>
      <c r="Q181" s="78"/>
      <c r="R181" s="78"/>
      <c r="S181" s="148">
        <f t="shared" si="125"/>
        <v>0</v>
      </c>
      <c r="T181" s="78"/>
      <c r="U181" s="78"/>
      <c r="V181" s="148">
        <f t="shared" si="126"/>
        <v>0</v>
      </c>
      <c r="W181" s="148">
        <f t="shared" si="114"/>
        <v>0</v>
      </c>
      <c r="X181" s="75"/>
      <c r="Y181" s="83"/>
      <c r="Z181" s="84">
        <f t="shared" si="115"/>
        <v>0</v>
      </c>
      <c r="AA181" s="152">
        <f>IF(Parámetros!$D$18="N/A",0,W181-K181)</f>
        <v>0</v>
      </c>
      <c r="AB181" s="153">
        <f t="shared" si="116"/>
        <v>0</v>
      </c>
      <c r="AC181" s="153" t="e">
        <f t="shared" si="120"/>
        <v>#DIV/0!</v>
      </c>
      <c r="AD181" s="85"/>
      <c r="AE181" s="85"/>
      <c r="AF181" s="148">
        <f t="shared" si="127"/>
        <v>0</v>
      </c>
      <c r="AG181" s="75"/>
      <c r="AH181" s="83"/>
      <c r="AI181" s="152">
        <f>IF(Parámetros!$D$18="N/A",AF181-K181,AF181-W181)</f>
        <v>0</v>
      </c>
      <c r="AJ181" s="153">
        <f>IF(Parámetros!$D$18="N/A",IF(ISERROR(IF(AND(K181&gt;1,AF181=0),0%,IF(AND(K181=0,AF181&gt;1),100%,AI181/W181))),0,IF(AND(K181&gt;1,AF181=0),0%,IF(AND(K181=0,AF181&gt;1),100%,AI181/K181))),IF(ISERROR(IF(AND(W181&gt;1,AF181=0),0%,IF(AND(W181=0,AF181&gt;1),100%,AI181/W181))),0,IF(AND(W181&gt;1,AF181=0),0%,IF(AND(W181=0,AF181&gt;1),100%,AI181/W181))))</f>
        <v>0</v>
      </c>
      <c r="AK181" s="153" t="e">
        <f t="shared" si="121"/>
        <v>#DIV/0!</v>
      </c>
      <c r="AL181" s="78"/>
      <c r="AM181" s="78"/>
      <c r="AN181" s="148">
        <f t="shared" si="128"/>
        <v>0</v>
      </c>
      <c r="AO181" s="75"/>
      <c r="AP181" s="83"/>
      <c r="AQ181" s="152">
        <f t="shared" si="117"/>
        <v>0</v>
      </c>
      <c r="AR181" s="153">
        <f t="shared" si="118"/>
        <v>0</v>
      </c>
      <c r="AS181" s="153">
        <f t="shared" si="122"/>
        <v>0</v>
      </c>
    </row>
    <row r="182" spans="2:45" ht="15">
      <c r="B182" s="88"/>
      <c r="C182" s="88"/>
      <c r="D182" s="89" t="s">
        <v>251</v>
      </c>
      <c r="E182" s="90" t="s">
        <v>112</v>
      </c>
      <c r="F182" s="78"/>
      <c r="G182" s="78"/>
      <c r="H182" s="148">
        <f t="shared" si="123"/>
        <v>0</v>
      </c>
      <c r="I182" s="78"/>
      <c r="J182" s="78"/>
      <c r="K182" s="148">
        <f t="shared" si="124"/>
        <v>0</v>
      </c>
      <c r="L182" s="75"/>
      <c r="M182" s="83"/>
      <c r="N182" s="152">
        <f t="shared" si="112"/>
        <v>0</v>
      </c>
      <c r="O182" s="153">
        <f t="shared" si="113"/>
        <v>0</v>
      </c>
      <c r="P182" s="153">
        <f t="shared" si="119"/>
        <v>0</v>
      </c>
      <c r="Q182" s="78"/>
      <c r="R182" s="78"/>
      <c r="S182" s="148">
        <f t="shared" si="125"/>
        <v>0</v>
      </c>
      <c r="T182" s="78"/>
      <c r="U182" s="78"/>
      <c r="V182" s="148">
        <f t="shared" si="126"/>
        <v>0</v>
      </c>
      <c r="W182" s="148">
        <f t="shared" si="114"/>
        <v>0</v>
      </c>
      <c r="X182" s="75"/>
      <c r="Y182" s="83"/>
      <c r="Z182" s="84">
        <f t="shared" si="115"/>
        <v>0</v>
      </c>
      <c r="AA182" s="152">
        <f>IF(Parámetros!$D$18="N/A",0,W182-K182)</f>
        <v>0</v>
      </c>
      <c r="AB182" s="153">
        <f t="shared" si="116"/>
        <v>0</v>
      </c>
      <c r="AC182" s="153" t="e">
        <f t="shared" si="120"/>
        <v>#DIV/0!</v>
      </c>
      <c r="AD182" s="85"/>
      <c r="AE182" s="85"/>
      <c r="AF182" s="148">
        <f t="shared" si="127"/>
        <v>0</v>
      </c>
      <c r="AG182" s="75"/>
      <c r="AH182" s="83"/>
      <c r="AI182" s="152">
        <f>IF(Parámetros!$D$18="N/A",AF182-K182,AF182-W182)</f>
        <v>0</v>
      </c>
      <c r="AJ182" s="153">
        <f>IF(Parámetros!$D$18="N/A",IF(ISERROR(IF(AND(K182&gt;1,AF182=0),0%,IF(AND(K182=0,AF182&gt;1),100%,AI182/W182))),0,IF(AND(K182&gt;1,AF182=0),0%,IF(AND(K182=0,AF182&gt;1),100%,AI182/K182))),IF(ISERROR(IF(AND(W182&gt;1,AF182=0),0%,IF(AND(W182=0,AF182&gt;1),100%,AI182/W182))),0,IF(AND(W182&gt;1,AF182=0),0%,IF(AND(W182=0,AF182&gt;1),100%,AI182/W182))))</f>
        <v>0</v>
      </c>
      <c r="AK182" s="153" t="e">
        <f t="shared" si="121"/>
        <v>#DIV/0!</v>
      </c>
      <c r="AL182" s="78"/>
      <c r="AM182" s="78"/>
      <c r="AN182" s="148">
        <f t="shared" si="128"/>
        <v>0</v>
      </c>
      <c r="AO182" s="75"/>
      <c r="AP182" s="83"/>
      <c r="AQ182" s="152">
        <f t="shared" si="117"/>
        <v>0</v>
      </c>
      <c r="AR182" s="153">
        <f t="shared" si="118"/>
        <v>0</v>
      </c>
      <c r="AS182" s="153">
        <f t="shared" si="122"/>
        <v>0</v>
      </c>
    </row>
    <row r="183" spans="2:45" ht="15">
      <c r="B183" s="88"/>
      <c r="C183" s="88"/>
      <c r="D183" s="86" t="s">
        <v>440</v>
      </c>
      <c r="E183" s="87" t="s">
        <v>147</v>
      </c>
      <c r="F183" s="78"/>
      <c r="G183" s="78"/>
      <c r="H183" s="148">
        <f>SUM(H184:H189)</f>
        <v>0</v>
      </c>
      <c r="I183" s="78"/>
      <c r="J183" s="78"/>
      <c r="K183" s="148">
        <f>SUM(K184:K189)</f>
        <v>0</v>
      </c>
      <c r="L183" s="75"/>
      <c r="M183" s="83"/>
      <c r="N183" s="152">
        <f t="shared" si="112"/>
        <v>0</v>
      </c>
      <c r="O183" s="153">
        <f t="shared" si="113"/>
        <v>0</v>
      </c>
      <c r="P183" s="153">
        <f t="shared" si="119"/>
        <v>0</v>
      </c>
      <c r="Q183" s="78"/>
      <c r="R183" s="78"/>
      <c r="S183" s="148">
        <f>SUM(S184:S189)</f>
        <v>0</v>
      </c>
      <c r="T183" s="78"/>
      <c r="U183" s="78"/>
      <c r="V183" s="148">
        <f>SUM(V184:V189)</f>
        <v>0</v>
      </c>
      <c r="W183" s="148">
        <f t="shared" si="114"/>
        <v>0</v>
      </c>
      <c r="X183" s="75"/>
      <c r="Y183" s="83"/>
      <c r="Z183" s="84">
        <f t="shared" si="115"/>
        <v>0</v>
      </c>
      <c r="AA183" s="152">
        <f>IF(Parámetros!$D$18="N/A",0,W183-K183)</f>
        <v>0</v>
      </c>
      <c r="AB183" s="153">
        <f t="shared" si="116"/>
        <v>0</v>
      </c>
      <c r="AC183" s="153" t="e">
        <f t="shared" si="120"/>
        <v>#DIV/0!</v>
      </c>
      <c r="AD183" s="85"/>
      <c r="AE183" s="85"/>
      <c r="AF183" s="148">
        <f>SUM(AF184:AF189)</f>
        <v>0</v>
      </c>
      <c r="AG183" s="75"/>
      <c r="AH183" s="83"/>
      <c r="AI183" s="152">
        <f>IF(Parámetros!$D$18="N/A",AF183-K183,AF183-W183)</f>
        <v>0</v>
      </c>
      <c r="AJ183" s="153">
        <f>IF(Parámetros!$D$18="N/A",IF(ISERROR(IF(AND(K183&gt;1,AF183=0),0%,IF(AND(K183=0,AF183&gt;1),100%,AI183/W183))),0,IF(AND(K183&gt;1,AF183=0),0%,IF(AND(K183=0,AF183&gt;1),100%,AI183/K183))),IF(ISERROR(IF(AND(W183&gt;1,AF183=0),0%,IF(AND(W183=0,AF183&gt;1),100%,AI183/W183))),0,IF(AND(W183&gt;1,AF183=0),0%,IF(AND(W183=0,AF183&gt;1),100%,AI183/W183))))</f>
        <v>0</v>
      </c>
      <c r="AK183" s="153" t="e">
        <f t="shared" si="121"/>
        <v>#DIV/0!</v>
      </c>
      <c r="AL183" s="78"/>
      <c r="AM183" s="78"/>
      <c r="AN183" s="148">
        <f>SUM(AN184:AN189)</f>
        <v>0</v>
      </c>
      <c r="AO183" s="75"/>
      <c r="AP183" s="83"/>
      <c r="AQ183" s="152">
        <f t="shared" si="117"/>
        <v>0</v>
      </c>
      <c r="AR183" s="153">
        <f t="shared" si="118"/>
        <v>0</v>
      </c>
      <c r="AS183" s="153">
        <f t="shared" si="122"/>
        <v>0</v>
      </c>
    </row>
    <row r="184" spans="2:45" ht="15">
      <c r="B184" s="88"/>
      <c r="C184" s="88"/>
      <c r="D184" s="89" t="s">
        <v>441</v>
      </c>
      <c r="E184" s="90" t="s">
        <v>122</v>
      </c>
      <c r="F184" s="78"/>
      <c r="G184" s="78"/>
      <c r="H184" s="148">
        <f aca="true" t="shared" si="129" ref="H184:H189">+F184+G184</f>
        <v>0</v>
      </c>
      <c r="I184" s="78"/>
      <c r="J184" s="78"/>
      <c r="K184" s="148">
        <f aca="true" t="shared" si="130" ref="K184:K189">+I184+J184</f>
        <v>0</v>
      </c>
      <c r="L184" s="75"/>
      <c r="M184" s="83"/>
      <c r="N184" s="152">
        <f aca="true" t="shared" si="131" ref="N184:N197">+K184-H184</f>
        <v>0</v>
      </c>
      <c r="O184" s="153">
        <f aca="true" t="shared" si="132" ref="O184:O197">IF(ISERROR(IF(AND(H184&gt;1,K184=0),0%,IF(AND(H184=0,K184&gt;1),100%,N184/H184))),0,IF(AND(H184&gt;1,K184=0),0%,IF(AND(H184=0,K184&gt;1),100%,N184/H184)))</f>
        <v>0</v>
      </c>
      <c r="P184" s="153">
        <f t="shared" si="119"/>
        <v>0</v>
      </c>
      <c r="Q184" s="78"/>
      <c r="R184" s="78"/>
      <c r="S184" s="148">
        <f aca="true" t="shared" si="133" ref="S184:S189">+Q184+R184</f>
        <v>0</v>
      </c>
      <c r="T184" s="78"/>
      <c r="U184" s="78"/>
      <c r="V184" s="148">
        <f aca="true" t="shared" si="134" ref="V184:V189">+T184+U184</f>
        <v>0</v>
      </c>
      <c r="W184" s="148">
        <f t="shared" si="114"/>
        <v>0</v>
      </c>
      <c r="X184" s="75"/>
      <c r="Y184" s="83"/>
      <c r="Z184" s="84">
        <f aca="true" t="shared" si="135" ref="Z184:Z197">+IF($W$378&lt;1,W184/-$W$378,W184/$W$378)</f>
        <v>0</v>
      </c>
      <c r="AA184" s="152">
        <f>IF(Parámetros!$D$18="N/A",0,W184-K184)</f>
        <v>0</v>
      </c>
      <c r="AB184" s="153">
        <f aca="true" t="shared" si="136" ref="AB184:AB197">IF(ISERROR(IF(AND(K184&gt;1,W184=0),0%,IF(AND(K184=0,W184&gt;1),100%,AA184/K184))),0,IF(AND(K184&gt;1,W184=0),0%,IF(AND(K184=0,W184&gt;1),100%,AA184/K184)))</f>
        <v>0</v>
      </c>
      <c r="AC184" s="153" t="e">
        <f t="shared" si="120"/>
        <v>#DIV/0!</v>
      </c>
      <c r="AD184" s="85"/>
      <c r="AE184" s="85"/>
      <c r="AF184" s="148">
        <f aca="true" t="shared" si="137" ref="AF184:AF189">+AD184+AE184</f>
        <v>0</v>
      </c>
      <c r="AG184" s="75"/>
      <c r="AH184" s="83"/>
      <c r="AI184" s="152">
        <f>IF(Parámetros!$D$18="N/A",AF184-K184,AF184-W184)</f>
        <v>0</v>
      </c>
      <c r="AJ184" s="153">
        <f>IF(Parámetros!$D$18="N/A",IF(ISERROR(IF(AND(K184&gt;1,AF184=0),0%,IF(AND(K184=0,AF184&gt;1),100%,AI184/W184))),0,IF(AND(K184&gt;1,AF184=0),0%,IF(AND(K184=0,AF184&gt;1),100%,AI184/K184))),IF(ISERROR(IF(AND(W184&gt;1,AF184=0),0%,IF(AND(W184=0,AF184&gt;1),100%,AI184/W184))),0,IF(AND(W184&gt;1,AF184=0),0%,IF(AND(W184=0,AF184&gt;1),100%,AI184/W184))))</f>
        <v>0</v>
      </c>
      <c r="AK184" s="153" t="e">
        <f t="shared" si="121"/>
        <v>#DIV/0!</v>
      </c>
      <c r="AL184" s="78"/>
      <c r="AM184" s="78"/>
      <c r="AN184" s="148">
        <f aca="true" t="shared" si="138" ref="AN184:AN189">+AL184+AM184</f>
        <v>0</v>
      </c>
      <c r="AO184" s="75"/>
      <c r="AP184" s="83"/>
      <c r="AQ184" s="152">
        <f aca="true" t="shared" si="139" ref="AQ184:AQ197">+AN184-AF184</f>
        <v>0</v>
      </c>
      <c r="AR184" s="153">
        <f aca="true" t="shared" si="140" ref="AR184:AR197">IF(ISERROR(IF(AND(AF184&gt;1,AN184=0),0%,IF(AND(AF184=0,AN184&gt;1),100%,AQ184/AF184))),0,IF(AND(AF184&gt;1,AN184=0),0%,IF(AND(AF184=0,AN184&gt;1),100%,AQ184/AF184)))</f>
        <v>0</v>
      </c>
      <c r="AS184" s="153">
        <f t="shared" si="122"/>
        <v>0</v>
      </c>
    </row>
    <row r="185" spans="2:45" ht="15">
      <c r="B185" s="88"/>
      <c r="C185" s="88"/>
      <c r="D185" s="89" t="s">
        <v>442</v>
      </c>
      <c r="E185" s="90" t="s">
        <v>123</v>
      </c>
      <c r="F185" s="78"/>
      <c r="G185" s="78"/>
      <c r="H185" s="148">
        <f t="shared" si="129"/>
        <v>0</v>
      </c>
      <c r="I185" s="78"/>
      <c r="J185" s="78"/>
      <c r="K185" s="148">
        <f t="shared" si="130"/>
        <v>0</v>
      </c>
      <c r="L185" s="75"/>
      <c r="M185" s="83"/>
      <c r="N185" s="152">
        <f t="shared" si="131"/>
        <v>0</v>
      </c>
      <c r="O185" s="153">
        <f t="shared" si="132"/>
        <v>0</v>
      </c>
      <c r="P185" s="153">
        <f t="shared" si="119"/>
        <v>0</v>
      </c>
      <c r="Q185" s="78"/>
      <c r="R185" s="78"/>
      <c r="S185" s="148">
        <f t="shared" si="133"/>
        <v>0</v>
      </c>
      <c r="T185" s="78"/>
      <c r="U185" s="78"/>
      <c r="V185" s="148">
        <f t="shared" si="134"/>
        <v>0</v>
      </c>
      <c r="W185" s="148">
        <f t="shared" si="114"/>
        <v>0</v>
      </c>
      <c r="X185" s="75"/>
      <c r="Y185" s="83"/>
      <c r="Z185" s="84">
        <f t="shared" si="135"/>
        <v>0</v>
      </c>
      <c r="AA185" s="152">
        <f>IF(Parámetros!$D$18="N/A",0,W185-K185)</f>
        <v>0</v>
      </c>
      <c r="AB185" s="153">
        <f t="shared" si="136"/>
        <v>0</v>
      </c>
      <c r="AC185" s="153" t="e">
        <f t="shared" si="120"/>
        <v>#DIV/0!</v>
      </c>
      <c r="AD185" s="85"/>
      <c r="AE185" s="85"/>
      <c r="AF185" s="148">
        <f t="shared" si="137"/>
        <v>0</v>
      </c>
      <c r="AG185" s="75"/>
      <c r="AH185" s="83"/>
      <c r="AI185" s="152">
        <f>IF(Parámetros!$D$18="N/A",AF185-K185,AF185-W185)</f>
        <v>0</v>
      </c>
      <c r="AJ185" s="153">
        <f>IF(Parámetros!$D$18="N/A",IF(ISERROR(IF(AND(K185&gt;1,AF185=0),0%,IF(AND(K185=0,AF185&gt;1),100%,AI185/W185))),0,IF(AND(K185&gt;1,AF185=0),0%,IF(AND(K185=0,AF185&gt;1),100%,AI185/K185))),IF(ISERROR(IF(AND(W185&gt;1,AF185=0),0%,IF(AND(W185=0,AF185&gt;1),100%,AI185/W185))),0,IF(AND(W185&gt;1,AF185=0),0%,IF(AND(W185=0,AF185&gt;1),100%,AI185/W185))))</f>
        <v>0</v>
      </c>
      <c r="AK185" s="153" t="e">
        <f t="shared" si="121"/>
        <v>#DIV/0!</v>
      </c>
      <c r="AL185" s="78"/>
      <c r="AM185" s="78"/>
      <c r="AN185" s="148">
        <f t="shared" si="138"/>
        <v>0</v>
      </c>
      <c r="AO185" s="75"/>
      <c r="AP185" s="83"/>
      <c r="AQ185" s="152">
        <f t="shared" si="139"/>
        <v>0</v>
      </c>
      <c r="AR185" s="153">
        <f t="shared" si="140"/>
        <v>0</v>
      </c>
      <c r="AS185" s="153">
        <f t="shared" si="122"/>
        <v>0</v>
      </c>
    </row>
    <row r="186" spans="2:45" ht="15">
      <c r="B186" s="88"/>
      <c r="C186" s="88"/>
      <c r="D186" s="89" t="s">
        <v>443</v>
      </c>
      <c r="E186" s="90" t="s">
        <v>124</v>
      </c>
      <c r="F186" s="78"/>
      <c r="G186" s="78"/>
      <c r="H186" s="148">
        <f t="shared" si="129"/>
        <v>0</v>
      </c>
      <c r="I186" s="78"/>
      <c r="J186" s="78"/>
      <c r="K186" s="148">
        <f t="shared" si="130"/>
        <v>0</v>
      </c>
      <c r="L186" s="75"/>
      <c r="M186" s="83"/>
      <c r="N186" s="152">
        <f t="shared" si="131"/>
        <v>0</v>
      </c>
      <c r="O186" s="153">
        <f t="shared" si="132"/>
        <v>0</v>
      </c>
      <c r="P186" s="153">
        <f t="shared" si="119"/>
        <v>0</v>
      </c>
      <c r="Q186" s="78"/>
      <c r="R186" s="78"/>
      <c r="S186" s="148">
        <f t="shared" si="133"/>
        <v>0</v>
      </c>
      <c r="T186" s="78"/>
      <c r="U186" s="78"/>
      <c r="V186" s="148">
        <f t="shared" si="134"/>
        <v>0</v>
      </c>
      <c r="W186" s="148">
        <f t="shared" si="114"/>
        <v>0</v>
      </c>
      <c r="X186" s="75"/>
      <c r="Y186" s="83"/>
      <c r="Z186" s="84">
        <f t="shared" si="135"/>
        <v>0</v>
      </c>
      <c r="AA186" s="152">
        <f>IF(Parámetros!$D$18="N/A",0,W186-K186)</f>
        <v>0</v>
      </c>
      <c r="AB186" s="153">
        <f t="shared" si="136"/>
        <v>0</v>
      </c>
      <c r="AC186" s="153" t="e">
        <f t="shared" si="120"/>
        <v>#DIV/0!</v>
      </c>
      <c r="AD186" s="85"/>
      <c r="AE186" s="85"/>
      <c r="AF186" s="148">
        <f t="shared" si="137"/>
        <v>0</v>
      </c>
      <c r="AG186" s="75"/>
      <c r="AH186" s="83"/>
      <c r="AI186" s="152">
        <f>IF(Parámetros!$D$18="N/A",AF186-K186,AF186-W186)</f>
        <v>0</v>
      </c>
      <c r="AJ186" s="153">
        <f>IF(Parámetros!$D$18="N/A",IF(ISERROR(IF(AND(K186&gt;1,AF186=0),0%,IF(AND(K186=0,AF186&gt;1),100%,AI186/W186))),0,IF(AND(K186&gt;1,AF186=0),0%,IF(AND(K186=0,AF186&gt;1),100%,AI186/K186))),IF(ISERROR(IF(AND(W186&gt;1,AF186=0),0%,IF(AND(W186=0,AF186&gt;1),100%,AI186/W186))),0,IF(AND(W186&gt;1,AF186=0),0%,IF(AND(W186=0,AF186&gt;1),100%,AI186/W186))))</f>
        <v>0</v>
      </c>
      <c r="AK186" s="153" t="e">
        <f t="shared" si="121"/>
        <v>#DIV/0!</v>
      </c>
      <c r="AL186" s="78"/>
      <c r="AM186" s="78"/>
      <c r="AN186" s="148">
        <f t="shared" si="138"/>
        <v>0</v>
      </c>
      <c r="AO186" s="75"/>
      <c r="AP186" s="83"/>
      <c r="AQ186" s="152">
        <f t="shared" si="139"/>
        <v>0</v>
      </c>
      <c r="AR186" s="153">
        <f t="shared" si="140"/>
        <v>0</v>
      </c>
      <c r="AS186" s="153">
        <f t="shared" si="122"/>
        <v>0</v>
      </c>
    </row>
    <row r="187" spans="2:45" ht="15">
      <c r="B187" s="88"/>
      <c r="C187" s="88"/>
      <c r="D187" s="89" t="s">
        <v>444</v>
      </c>
      <c r="E187" s="90" t="s">
        <v>125</v>
      </c>
      <c r="F187" s="78"/>
      <c r="G187" s="78"/>
      <c r="H187" s="148">
        <f t="shared" si="129"/>
        <v>0</v>
      </c>
      <c r="I187" s="78"/>
      <c r="J187" s="78"/>
      <c r="K187" s="148">
        <f t="shared" si="130"/>
        <v>0</v>
      </c>
      <c r="L187" s="75"/>
      <c r="M187" s="83"/>
      <c r="N187" s="152">
        <f t="shared" si="131"/>
        <v>0</v>
      </c>
      <c r="O187" s="153">
        <f t="shared" si="132"/>
        <v>0</v>
      </c>
      <c r="P187" s="153">
        <f t="shared" si="119"/>
        <v>0</v>
      </c>
      <c r="Q187" s="78"/>
      <c r="R187" s="78"/>
      <c r="S187" s="148">
        <f t="shared" si="133"/>
        <v>0</v>
      </c>
      <c r="T187" s="78"/>
      <c r="U187" s="78"/>
      <c r="V187" s="148">
        <f t="shared" si="134"/>
        <v>0</v>
      </c>
      <c r="W187" s="148">
        <f t="shared" si="114"/>
        <v>0</v>
      </c>
      <c r="X187" s="75"/>
      <c r="Y187" s="83"/>
      <c r="Z187" s="84">
        <f t="shared" si="135"/>
        <v>0</v>
      </c>
      <c r="AA187" s="152">
        <f>IF(Parámetros!$D$18="N/A",0,W187-K187)</f>
        <v>0</v>
      </c>
      <c r="AB187" s="153">
        <f t="shared" si="136"/>
        <v>0</v>
      </c>
      <c r="AC187" s="153" t="e">
        <f t="shared" si="120"/>
        <v>#DIV/0!</v>
      </c>
      <c r="AD187" s="85"/>
      <c r="AE187" s="85"/>
      <c r="AF187" s="148">
        <f t="shared" si="137"/>
        <v>0</v>
      </c>
      <c r="AG187" s="75"/>
      <c r="AH187" s="83"/>
      <c r="AI187" s="152">
        <f>IF(Parámetros!$D$18="N/A",AF187-K187,AF187-W187)</f>
        <v>0</v>
      </c>
      <c r="AJ187" s="153">
        <f>IF(Parámetros!$D$18="N/A",IF(ISERROR(IF(AND(K187&gt;1,AF187=0),0%,IF(AND(K187=0,AF187&gt;1),100%,AI187/W187))),0,IF(AND(K187&gt;1,AF187=0),0%,IF(AND(K187=0,AF187&gt;1),100%,AI187/K187))),IF(ISERROR(IF(AND(W187&gt;1,AF187=0),0%,IF(AND(W187=0,AF187&gt;1),100%,AI187/W187))),0,IF(AND(W187&gt;1,AF187=0),0%,IF(AND(W187=0,AF187&gt;1),100%,AI187/W187))))</f>
        <v>0</v>
      </c>
      <c r="AK187" s="153" t="e">
        <f t="shared" si="121"/>
        <v>#DIV/0!</v>
      </c>
      <c r="AL187" s="78"/>
      <c r="AM187" s="78"/>
      <c r="AN187" s="148">
        <f t="shared" si="138"/>
        <v>0</v>
      </c>
      <c r="AO187" s="75"/>
      <c r="AP187" s="83"/>
      <c r="AQ187" s="152">
        <f t="shared" si="139"/>
        <v>0</v>
      </c>
      <c r="AR187" s="153">
        <f t="shared" si="140"/>
        <v>0</v>
      </c>
      <c r="AS187" s="153">
        <f t="shared" si="122"/>
        <v>0</v>
      </c>
    </row>
    <row r="188" spans="2:45" ht="15">
      <c r="B188" s="88"/>
      <c r="C188" s="88"/>
      <c r="D188" s="89" t="s">
        <v>445</v>
      </c>
      <c r="E188" s="90" t="s">
        <v>126</v>
      </c>
      <c r="F188" s="78"/>
      <c r="G188" s="78"/>
      <c r="H188" s="148">
        <f t="shared" si="129"/>
        <v>0</v>
      </c>
      <c r="I188" s="78"/>
      <c r="J188" s="78"/>
      <c r="K188" s="148">
        <f t="shared" si="130"/>
        <v>0</v>
      </c>
      <c r="L188" s="75"/>
      <c r="M188" s="83"/>
      <c r="N188" s="152">
        <f t="shared" si="131"/>
        <v>0</v>
      </c>
      <c r="O188" s="153">
        <f t="shared" si="132"/>
        <v>0</v>
      </c>
      <c r="P188" s="153">
        <f t="shared" si="119"/>
        <v>0</v>
      </c>
      <c r="Q188" s="78"/>
      <c r="R188" s="78"/>
      <c r="S188" s="148">
        <f t="shared" si="133"/>
        <v>0</v>
      </c>
      <c r="T188" s="78"/>
      <c r="U188" s="78"/>
      <c r="V188" s="148">
        <f t="shared" si="134"/>
        <v>0</v>
      </c>
      <c r="W188" s="148">
        <f t="shared" si="114"/>
        <v>0</v>
      </c>
      <c r="X188" s="75"/>
      <c r="Y188" s="83"/>
      <c r="Z188" s="84">
        <f t="shared" si="135"/>
        <v>0</v>
      </c>
      <c r="AA188" s="152">
        <f>IF(Parámetros!$D$18="N/A",0,W188-K188)</f>
        <v>0</v>
      </c>
      <c r="AB188" s="153">
        <f t="shared" si="136"/>
        <v>0</v>
      </c>
      <c r="AC188" s="153" t="e">
        <f t="shared" si="120"/>
        <v>#DIV/0!</v>
      </c>
      <c r="AD188" s="85"/>
      <c r="AE188" s="85"/>
      <c r="AF188" s="148">
        <f t="shared" si="137"/>
        <v>0</v>
      </c>
      <c r="AG188" s="75"/>
      <c r="AH188" s="83"/>
      <c r="AI188" s="152">
        <f>IF(Parámetros!$D$18="N/A",AF188-K188,AF188-W188)</f>
        <v>0</v>
      </c>
      <c r="AJ188" s="153">
        <f>IF(Parámetros!$D$18="N/A",IF(ISERROR(IF(AND(K188&gt;1,AF188=0),0%,IF(AND(K188=0,AF188&gt;1),100%,AI188/W188))),0,IF(AND(K188&gt;1,AF188=0),0%,IF(AND(K188=0,AF188&gt;1),100%,AI188/K188))),IF(ISERROR(IF(AND(W188&gt;1,AF188=0),0%,IF(AND(W188=0,AF188&gt;1),100%,AI188/W188))),0,IF(AND(W188&gt;1,AF188=0),0%,IF(AND(W188=0,AF188&gt;1),100%,AI188/W188))))</f>
        <v>0</v>
      </c>
      <c r="AK188" s="153" t="e">
        <f t="shared" si="121"/>
        <v>#DIV/0!</v>
      </c>
      <c r="AL188" s="78"/>
      <c r="AM188" s="78"/>
      <c r="AN188" s="148">
        <f t="shared" si="138"/>
        <v>0</v>
      </c>
      <c r="AO188" s="75"/>
      <c r="AP188" s="83"/>
      <c r="AQ188" s="152">
        <f t="shared" si="139"/>
        <v>0</v>
      </c>
      <c r="AR188" s="153">
        <f t="shared" si="140"/>
        <v>0</v>
      </c>
      <c r="AS188" s="153">
        <f t="shared" si="122"/>
        <v>0</v>
      </c>
    </row>
    <row r="189" spans="2:45" ht="15">
      <c r="B189" s="88"/>
      <c r="C189" s="88"/>
      <c r="D189" s="89" t="s">
        <v>446</v>
      </c>
      <c r="E189" s="90" t="s">
        <v>112</v>
      </c>
      <c r="F189" s="78"/>
      <c r="G189" s="78"/>
      <c r="H189" s="148">
        <f t="shared" si="129"/>
        <v>0</v>
      </c>
      <c r="I189" s="78"/>
      <c r="J189" s="78"/>
      <c r="K189" s="148">
        <f t="shared" si="130"/>
        <v>0</v>
      </c>
      <c r="L189" s="75"/>
      <c r="M189" s="83"/>
      <c r="N189" s="152">
        <f t="shared" si="131"/>
        <v>0</v>
      </c>
      <c r="O189" s="153">
        <f t="shared" si="132"/>
        <v>0</v>
      </c>
      <c r="P189" s="153">
        <f t="shared" si="119"/>
        <v>0</v>
      </c>
      <c r="Q189" s="78"/>
      <c r="R189" s="78"/>
      <c r="S189" s="148">
        <f t="shared" si="133"/>
        <v>0</v>
      </c>
      <c r="T189" s="78"/>
      <c r="U189" s="78"/>
      <c r="V189" s="148">
        <f t="shared" si="134"/>
        <v>0</v>
      </c>
      <c r="W189" s="148">
        <f t="shared" si="114"/>
        <v>0</v>
      </c>
      <c r="X189" s="75"/>
      <c r="Y189" s="83"/>
      <c r="Z189" s="84">
        <f t="shared" si="135"/>
        <v>0</v>
      </c>
      <c r="AA189" s="152">
        <f>IF(Parámetros!$D$18="N/A",0,W189-K189)</f>
        <v>0</v>
      </c>
      <c r="AB189" s="153">
        <f t="shared" si="136"/>
        <v>0</v>
      </c>
      <c r="AC189" s="153" t="e">
        <f t="shared" si="120"/>
        <v>#DIV/0!</v>
      </c>
      <c r="AD189" s="85"/>
      <c r="AE189" s="85"/>
      <c r="AF189" s="148">
        <f t="shared" si="137"/>
        <v>0</v>
      </c>
      <c r="AG189" s="75"/>
      <c r="AH189" s="83"/>
      <c r="AI189" s="152">
        <f>IF(Parámetros!$D$18="N/A",AF189-K189,AF189-W189)</f>
        <v>0</v>
      </c>
      <c r="AJ189" s="153">
        <f>IF(Parámetros!$D$18="N/A",IF(ISERROR(IF(AND(K189&gt;1,AF189=0),0%,IF(AND(K189=0,AF189&gt;1),100%,AI189/W189))),0,IF(AND(K189&gt;1,AF189=0),0%,IF(AND(K189=0,AF189&gt;1),100%,AI189/K189))),IF(ISERROR(IF(AND(W189&gt;1,AF189=0),0%,IF(AND(W189=0,AF189&gt;1),100%,AI189/W189))),0,IF(AND(W189&gt;1,AF189=0),0%,IF(AND(W189=0,AF189&gt;1),100%,AI189/W189))))</f>
        <v>0</v>
      </c>
      <c r="AK189" s="153" t="e">
        <f t="shared" si="121"/>
        <v>#DIV/0!</v>
      </c>
      <c r="AL189" s="78"/>
      <c r="AM189" s="78"/>
      <c r="AN189" s="148">
        <f t="shared" si="138"/>
        <v>0</v>
      </c>
      <c r="AO189" s="75"/>
      <c r="AP189" s="83"/>
      <c r="AQ189" s="152">
        <f t="shared" si="139"/>
        <v>0</v>
      </c>
      <c r="AR189" s="153">
        <f t="shared" si="140"/>
        <v>0</v>
      </c>
      <c r="AS189" s="153">
        <f t="shared" si="122"/>
        <v>0</v>
      </c>
    </row>
    <row r="190" spans="2:45" ht="15">
      <c r="B190" s="88"/>
      <c r="C190" s="88"/>
      <c r="D190" s="81" t="s">
        <v>252</v>
      </c>
      <c r="E190" s="100" t="s">
        <v>148</v>
      </c>
      <c r="F190" s="78"/>
      <c r="G190" s="78"/>
      <c r="H190" s="148">
        <f>SUM(H191:H196)</f>
        <v>0</v>
      </c>
      <c r="I190" s="78"/>
      <c r="J190" s="78"/>
      <c r="K190" s="148">
        <f>SUM(K191:K196)</f>
        <v>0</v>
      </c>
      <c r="L190" s="75"/>
      <c r="M190" s="83"/>
      <c r="N190" s="152">
        <f t="shared" si="131"/>
        <v>0</v>
      </c>
      <c r="O190" s="153">
        <f t="shared" si="132"/>
        <v>0</v>
      </c>
      <c r="P190" s="153">
        <f t="shared" si="119"/>
        <v>0</v>
      </c>
      <c r="Q190" s="78"/>
      <c r="R190" s="78"/>
      <c r="S190" s="148">
        <f>SUM(S191:S196)</f>
        <v>0</v>
      </c>
      <c r="T190" s="78"/>
      <c r="U190" s="78"/>
      <c r="V190" s="148">
        <f>SUM(V191:V196)</f>
        <v>0</v>
      </c>
      <c r="W190" s="148">
        <f t="shared" si="114"/>
        <v>0</v>
      </c>
      <c r="X190" s="75"/>
      <c r="Y190" s="83"/>
      <c r="Z190" s="84">
        <f t="shared" si="135"/>
        <v>0</v>
      </c>
      <c r="AA190" s="152">
        <f>IF(Parámetros!$D$18="N/A",0,W190-K190)</f>
        <v>0</v>
      </c>
      <c r="AB190" s="153">
        <f t="shared" si="136"/>
        <v>0</v>
      </c>
      <c r="AC190" s="153" t="e">
        <f t="shared" si="120"/>
        <v>#DIV/0!</v>
      </c>
      <c r="AD190" s="85"/>
      <c r="AE190" s="85"/>
      <c r="AF190" s="148">
        <f>SUM(AF191:AF196)</f>
        <v>0</v>
      </c>
      <c r="AG190" s="75"/>
      <c r="AH190" s="83"/>
      <c r="AI190" s="152">
        <f>IF(Parámetros!$D$18="N/A",AF190-K190,AF190-W190)</f>
        <v>0</v>
      </c>
      <c r="AJ190" s="153">
        <f>IF(Parámetros!$D$18="N/A",IF(ISERROR(IF(AND(K190&gt;1,AF190=0),0%,IF(AND(K190=0,AF190&gt;1),100%,AI190/W190))),0,IF(AND(K190&gt;1,AF190=0),0%,IF(AND(K190=0,AF190&gt;1),100%,AI190/K190))),IF(ISERROR(IF(AND(W190&gt;1,AF190=0),0%,IF(AND(W190=0,AF190&gt;1),100%,AI190/W190))),0,IF(AND(W190&gt;1,AF190=0),0%,IF(AND(W190=0,AF190&gt;1),100%,AI190/W190))))</f>
        <v>0</v>
      </c>
      <c r="AK190" s="153" t="e">
        <f t="shared" si="121"/>
        <v>#DIV/0!</v>
      </c>
      <c r="AL190" s="78"/>
      <c r="AM190" s="78"/>
      <c r="AN190" s="148">
        <f>SUM(AN191:AN196)</f>
        <v>0</v>
      </c>
      <c r="AO190" s="75"/>
      <c r="AP190" s="83"/>
      <c r="AQ190" s="152">
        <f t="shared" si="139"/>
        <v>0</v>
      </c>
      <c r="AR190" s="153">
        <f t="shared" si="140"/>
        <v>0</v>
      </c>
      <c r="AS190" s="153">
        <f t="shared" si="122"/>
        <v>0</v>
      </c>
    </row>
    <row r="191" spans="2:45" ht="15">
      <c r="B191" s="88"/>
      <c r="C191" s="88"/>
      <c r="D191" s="89" t="s">
        <v>447</v>
      </c>
      <c r="E191" s="90" t="s">
        <v>122</v>
      </c>
      <c r="F191" s="78"/>
      <c r="G191" s="78"/>
      <c r="H191" s="148">
        <f aca="true" t="shared" si="141" ref="H191:H197">+F191+G191</f>
        <v>0</v>
      </c>
      <c r="I191" s="78"/>
      <c r="J191" s="78"/>
      <c r="K191" s="148">
        <f aca="true" t="shared" si="142" ref="K191:K197">+I191+J191</f>
        <v>0</v>
      </c>
      <c r="L191" s="75"/>
      <c r="M191" s="83"/>
      <c r="N191" s="152">
        <f t="shared" si="131"/>
        <v>0</v>
      </c>
      <c r="O191" s="153">
        <f t="shared" si="132"/>
        <v>0</v>
      </c>
      <c r="P191" s="153">
        <f t="shared" si="119"/>
        <v>0</v>
      </c>
      <c r="Q191" s="78"/>
      <c r="R191" s="78"/>
      <c r="S191" s="148">
        <f aca="true" t="shared" si="143" ref="S191:S197">+Q191+R191</f>
        <v>0</v>
      </c>
      <c r="T191" s="78"/>
      <c r="U191" s="78"/>
      <c r="V191" s="148">
        <f aca="true" t="shared" si="144" ref="V191:V197">+T191+U191</f>
        <v>0</v>
      </c>
      <c r="W191" s="148">
        <f t="shared" si="114"/>
        <v>0</v>
      </c>
      <c r="X191" s="75"/>
      <c r="Y191" s="83"/>
      <c r="Z191" s="84">
        <f t="shared" si="135"/>
        <v>0</v>
      </c>
      <c r="AA191" s="152">
        <f>IF(Parámetros!$D$18="N/A",0,W191-K191)</f>
        <v>0</v>
      </c>
      <c r="AB191" s="153">
        <f t="shared" si="136"/>
        <v>0</v>
      </c>
      <c r="AC191" s="153" t="e">
        <f t="shared" si="120"/>
        <v>#DIV/0!</v>
      </c>
      <c r="AD191" s="85"/>
      <c r="AE191" s="85"/>
      <c r="AF191" s="148">
        <f aca="true" t="shared" si="145" ref="AF191:AF197">+AD191+AE191</f>
        <v>0</v>
      </c>
      <c r="AG191" s="75"/>
      <c r="AH191" s="83"/>
      <c r="AI191" s="152">
        <f>IF(Parámetros!$D$18="N/A",AF191-K191,AF191-W191)</f>
        <v>0</v>
      </c>
      <c r="AJ191" s="153">
        <f>IF(Parámetros!$D$18="N/A",IF(ISERROR(IF(AND(K191&gt;1,AF191=0),0%,IF(AND(K191=0,AF191&gt;1),100%,AI191/W191))),0,IF(AND(K191&gt;1,AF191=0),0%,IF(AND(K191=0,AF191&gt;1),100%,AI191/K191))),IF(ISERROR(IF(AND(W191&gt;1,AF191=0),0%,IF(AND(W191=0,AF191&gt;1),100%,AI191/W191))),0,IF(AND(W191&gt;1,AF191=0),0%,IF(AND(W191=0,AF191&gt;1),100%,AI191/W191))))</f>
        <v>0</v>
      </c>
      <c r="AK191" s="153" t="e">
        <f t="shared" si="121"/>
        <v>#DIV/0!</v>
      </c>
      <c r="AL191" s="78"/>
      <c r="AM191" s="78"/>
      <c r="AN191" s="148">
        <f aca="true" t="shared" si="146" ref="AN191:AN197">+AL191+AM191</f>
        <v>0</v>
      </c>
      <c r="AO191" s="75"/>
      <c r="AP191" s="83"/>
      <c r="AQ191" s="152">
        <f t="shared" si="139"/>
        <v>0</v>
      </c>
      <c r="AR191" s="153">
        <f t="shared" si="140"/>
        <v>0</v>
      </c>
      <c r="AS191" s="153">
        <f t="shared" si="122"/>
        <v>0</v>
      </c>
    </row>
    <row r="192" spans="2:45" ht="15">
      <c r="B192" s="88"/>
      <c r="C192" s="88"/>
      <c r="D192" s="89" t="s">
        <v>448</v>
      </c>
      <c r="E192" s="90" t="s">
        <v>123</v>
      </c>
      <c r="F192" s="78"/>
      <c r="G192" s="78"/>
      <c r="H192" s="148">
        <f t="shared" si="141"/>
        <v>0</v>
      </c>
      <c r="I192" s="78"/>
      <c r="J192" s="78"/>
      <c r="K192" s="148">
        <f t="shared" si="142"/>
        <v>0</v>
      </c>
      <c r="L192" s="75"/>
      <c r="M192" s="83"/>
      <c r="N192" s="152">
        <f t="shared" si="131"/>
        <v>0</v>
      </c>
      <c r="O192" s="153">
        <f t="shared" si="132"/>
        <v>0</v>
      </c>
      <c r="P192" s="153">
        <f t="shared" si="119"/>
        <v>0</v>
      </c>
      <c r="Q192" s="78"/>
      <c r="R192" s="78"/>
      <c r="S192" s="148">
        <f t="shared" si="143"/>
        <v>0</v>
      </c>
      <c r="T192" s="78"/>
      <c r="U192" s="78"/>
      <c r="V192" s="148">
        <f t="shared" si="144"/>
        <v>0</v>
      </c>
      <c r="W192" s="148">
        <f t="shared" si="114"/>
        <v>0</v>
      </c>
      <c r="X192" s="75"/>
      <c r="Y192" s="83"/>
      <c r="Z192" s="84">
        <f t="shared" si="135"/>
        <v>0</v>
      </c>
      <c r="AA192" s="152">
        <f>IF(Parámetros!$D$18="N/A",0,W192-K192)</f>
        <v>0</v>
      </c>
      <c r="AB192" s="153">
        <f t="shared" si="136"/>
        <v>0</v>
      </c>
      <c r="AC192" s="153" t="e">
        <f t="shared" si="120"/>
        <v>#DIV/0!</v>
      </c>
      <c r="AD192" s="85"/>
      <c r="AE192" s="85"/>
      <c r="AF192" s="148">
        <f t="shared" si="145"/>
        <v>0</v>
      </c>
      <c r="AG192" s="75"/>
      <c r="AH192" s="83"/>
      <c r="AI192" s="152">
        <f>IF(Parámetros!$D$18="N/A",AF192-K192,AF192-W192)</f>
        <v>0</v>
      </c>
      <c r="AJ192" s="153">
        <f>IF(Parámetros!$D$18="N/A",IF(ISERROR(IF(AND(K192&gt;1,AF192=0),0%,IF(AND(K192=0,AF192&gt;1),100%,AI192/W192))),0,IF(AND(K192&gt;1,AF192=0),0%,IF(AND(K192=0,AF192&gt;1),100%,AI192/K192))),IF(ISERROR(IF(AND(W192&gt;1,AF192=0),0%,IF(AND(W192=0,AF192&gt;1),100%,AI192/W192))),0,IF(AND(W192&gt;1,AF192=0),0%,IF(AND(W192=0,AF192&gt;1),100%,AI192/W192))))</f>
        <v>0</v>
      </c>
      <c r="AK192" s="153" t="e">
        <f t="shared" si="121"/>
        <v>#DIV/0!</v>
      </c>
      <c r="AL192" s="78"/>
      <c r="AM192" s="78"/>
      <c r="AN192" s="148">
        <f t="shared" si="146"/>
        <v>0</v>
      </c>
      <c r="AO192" s="75"/>
      <c r="AP192" s="83"/>
      <c r="AQ192" s="152">
        <f t="shared" si="139"/>
        <v>0</v>
      </c>
      <c r="AR192" s="153">
        <f t="shared" si="140"/>
        <v>0</v>
      </c>
      <c r="AS192" s="153">
        <f t="shared" si="122"/>
        <v>0</v>
      </c>
    </row>
    <row r="193" spans="2:45" ht="15">
      <c r="B193" s="88"/>
      <c r="C193" s="88"/>
      <c r="D193" s="89" t="s">
        <v>449</v>
      </c>
      <c r="E193" s="90" t="s">
        <v>124</v>
      </c>
      <c r="F193" s="78"/>
      <c r="G193" s="78"/>
      <c r="H193" s="148">
        <f t="shared" si="141"/>
        <v>0</v>
      </c>
      <c r="I193" s="78"/>
      <c r="J193" s="78"/>
      <c r="K193" s="148">
        <f t="shared" si="142"/>
        <v>0</v>
      </c>
      <c r="L193" s="75"/>
      <c r="M193" s="83"/>
      <c r="N193" s="152">
        <f t="shared" si="131"/>
        <v>0</v>
      </c>
      <c r="O193" s="153">
        <f t="shared" si="132"/>
        <v>0</v>
      </c>
      <c r="P193" s="153">
        <f t="shared" si="119"/>
        <v>0</v>
      </c>
      <c r="Q193" s="78"/>
      <c r="R193" s="78"/>
      <c r="S193" s="148">
        <f t="shared" si="143"/>
        <v>0</v>
      </c>
      <c r="T193" s="78"/>
      <c r="U193" s="78"/>
      <c r="V193" s="148">
        <f t="shared" si="144"/>
        <v>0</v>
      </c>
      <c r="W193" s="148">
        <f t="shared" si="114"/>
        <v>0</v>
      </c>
      <c r="X193" s="75"/>
      <c r="Y193" s="83"/>
      <c r="Z193" s="84">
        <f t="shared" si="135"/>
        <v>0</v>
      </c>
      <c r="AA193" s="152">
        <f>IF(Parámetros!$D$18="N/A",0,W193-K193)</f>
        <v>0</v>
      </c>
      <c r="AB193" s="153">
        <f t="shared" si="136"/>
        <v>0</v>
      </c>
      <c r="AC193" s="153" t="e">
        <f t="shared" si="120"/>
        <v>#DIV/0!</v>
      </c>
      <c r="AD193" s="85"/>
      <c r="AE193" s="85"/>
      <c r="AF193" s="148">
        <f t="shared" si="145"/>
        <v>0</v>
      </c>
      <c r="AG193" s="75"/>
      <c r="AH193" s="83"/>
      <c r="AI193" s="152">
        <f>IF(Parámetros!$D$18="N/A",AF193-K193,AF193-W193)</f>
        <v>0</v>
      </c>
      <c r="AJ193" s="153">
        <f>IF(Parámetros!$D$18="N/A",IF(ISERROR(IF(AND(K193&gt;1,AF193=0),0%,IF(AND(K193=0,AF193&gt;1),100%,AI193/W193))),0,IF(AND(K193&gt;1,AF193=0),0%,IF(AND(K193=0,AF193&gt;1),100%,AI193/K193))),IF(ISERROR(IF(AND(W193&gt;1,AF193=0),0%,IF(AND(W193=0,AF193&gt;1),100%,AI193/W193))),0,IF(AND(W193&gt;1,AF193=0),0%,IF(AND(W193=0,AF193&gt;1),100%,AI193/W193))))</f>
        <v>0</v>
      </c>
      <c r="AK193" s="153" t="e">
        <f t="shared" si="121"/>
        <v>#DIV/0!</v>
      </c>
      <c r="AL193" s="78"/>
      <c r="AM193" s="78"/>
      <c r="AN193" s="148">
        <f t="shared" si="146"/>
        <v>0</v>
      </c>
      <c r="AO193" s="75"/>
      <c r="AP193" s="83"/>
      <c r="AQ193" s="152">
        <f t="shared" si="139"/>
        <v>0</v>
      </c>
      <c r="AR193" s="153">
        <f t="shared" si="140"/>
        <v>0</v>
      </c>
      <c r="AS193" s="153">
        <f t="shared" si="122"/>
        <v>0</v>
      </c>
    </row>
    <row r="194" spans="2:45" ht="15">
      <c r="B194" s="88"/>
      <c r="C194" s="88"/>
      <c r="D194" s="89" t="s">
        <v>450</v>
      </c>
      <c r="E194" s="90" t="s">
        <v>125</v>
      </c>
      <c r="F194" s="78"/>
      <c r="G194" s="78"/>
      <c r="H194" s="148">
        <f t="shared" si="141"/>
        <v>0</v>
      </c>
      <c r="I194" s="78"/>
      <c r="J194" s="78"/>
      <c r="K194" s="148">
        <f t="shared" si="142"/>
        <v>0</v>
      </c>
      <c r="L194" s="75"/>
      <c r="M194" s="83"/>
      <c r="N194" s="152">
        <f t="shared" si="131"/>
        <v>0</v>
      </c>
      <c r="O194" s="153">
        <f t="shared" si="132"/>
        <v>0</v>
      </c>
      <c r="P194" s="153">
        <f t="shared" si="119"/>
        <v>0</v>
      </c>
      <c r="Q194" s="78"/>
      <c r="R194" s="78"/>
      <c r="S194" s="148">
        <f t="shared" si="143"/>
        <v>0</v>
      </c>
      <c r="T194" s="78"/>
      <c r="U194" s="78"/>
      <c r="V194" s="148">
        <f t="shared" si="144"/>
        <v>0</v>
      </c>
      <c r="W194" s="148">
        <f t="shared" si="114"/>
        <v>0</v>
      </c>
      <c r="X194" s="75"/>
      <c r="Y194" s="83"/>
      <c r="Z194" s="84">
        <f t="shared" si="135"/>
        <v>0</v>
      </c>
      <c r="AA194" s="152">
        <f>IF(Parámetros!$D$18="N/A",0,W194-K194)</f>
        <v>0</v>
      </c>
      <c r="AB194" s="153">
        <f t="shared" si="136"/>
        <v>0</v>
      </c>
      <c r="AC194" s="153" t="e">
        <f t="shared" si="120"/>
        <v>#DIV/0!</v>
      </c>
      <c r="AD194" s="85"/>
      <c r="AE194" s="85"/>
      <c r="AF194" s="148">
        <f t="shared" si="145"/>
        <v>0</v>
      </c>
      <c r="AG194" s="75"/>
      <c r="AH194" s="83"/>
      <c r="AI194" s="152">
        <f>IF(Parámetros!$D$18="N/A",AF194-K194,AF194-W194)</f>
        <v>0</v>
      </c>
      <c r="AJ194" s="153">
        <f>IF(Parámetros!$D$18="N/A",IF(ISERROR(IF(AND(K194&gt;1,AF194=0),0%,IF(AND(K194=0,AF194&gt;1),100%,AI194/W194))),0,IF(AND(K194&gt;1,AF194=0),0%,IF(AND(K194=0,AF194&gt;1),100%,AI194/K194))),IF(ISERROR(IF(AND(W194&gt;1,AF194=0),0%,IF(AND(W194=0,AF194&gt;1),100%,AI194/W194))),0,IF(AND(W194&gt;1,AF194=0),0%,IF(AND(W194=0,AF194&gt;1),100%,AI194/W194))))</f>
        <v>0</v>
      </c>
      <c r="AK194" s="153" t="e">
        <f t="shared" si="121"/>
        <v>#DIV/0!</v>
      </c>
      <c r="AL194" s="78"/>
      <c r="AM194" s="78"/>
      <c r="AN194" s="148">
        <f t="shared" si="146"/>
        <v>0</v>
      </c>
      <c r="AO194" s="75"/>
      <c r="AP194" s="83"/>
      <c r="AQ194" s="152">
        <f t="shared" si="139"/>
        <v>0</v>
      </c>
      <c r="AR194" s="153">
        <f t="shared" si="140"/>
        <v>0</v>
      </c>
      <c r="AS194" s="153">
        <f t="shared" si="122"/>
        <v>0</v>
      </c>
    </row>
    <row r="195" spans="2:45" ht="15">
      <c r="B195" s="88"/>
      <c r="C195" s="88"/>
      <c r="D195" s="89" t="s">
        <v>451</v>
      </c>
      <c r="E195" s="90" t="s">
        <v>126</v>
      </c>
      <c r="F195" s="78"/>
      <c r="G195" s="78"/>
      <c r="H195" s="148">
        <f t="shared" si="141"/>
        <v>0</v>
      </c>
      <c r="I195" s="78"/>
      <c r="J195" s="78"/>
      <c r="K195" s="148">
        <f t="shared" si="142"/>
        <v>0</v>
      </c>
      <c r="L195" s="75"/>
      <c r="M195" s="83"/>
      <c r="N195" s="152">
        <f t="shared" si="131"/>
        <v>0</v>
      </c>
      <c r="O195" s="153">
        <f t="shared" si="132"/>
        <v>0</v>
      </c>
      <c r="P195" s="153">
        <f t="shared" si="119"/>
        <v>0</v>
      </c>
      <c r="Q195" s="78"/>
      <c r="R195" s="78"/>
      <c r="S195" s="148">
        <f t="shared" si="143"/>
        <v>0</v>
      </c>
      <c r="T195" s="78"/>
      <c r="U195" s="78"/>
      <c r="V195" s="148">
        <f t="shared" si="144"/>
        <v>0</v>
      </c>
      <c r="W195" s="148">
        <f t="shared" si="114"/>
        <v>0</v>
      </c>
      <c r="X195" s="75"/>
      <c r="Y195" s="83"/>
      <c r="Z195" s="84">
        <f t="shared" si="135"/>
        <v>0</v>
      </c>
      <c r="AA195" s="152">
        <f>IF(Parámetros!$D$18="N/A",0,W195-K195)</f>
        <v>0</v>
      </c>
      <c r="AB195" s="153">
        <f t="shared" si="136"/>
        <v>0</v>
      </c>
      <c r="AC195" s="153" t="e">
        <f t="shared" si="120"/>
        <v>#DIV/0!</v>
      </c>
      <c r="AD195" s="85"/>
      <c r="AE195" s="85"/>
      <c r="AF195" s="148">
        <f t="shared" si="145"/>
        <v>0</v>
      </c>
      <c r="AG195" s="75"/>
      <c r="AH195" s="83"/>
      <c r="AI195" s="152">
        <f>IF(Parámetros!$D$18="N/A",AF195-K195,AF195-W195)</f>
        <v>0</v>
      </c>
      <c r="AJ195" s="153">
        <f>IF(Parámetros!$D$18="N/A",IF(ISERROR(IF(AND(K195&gt;1,AF195=0),0%,IF(AND(K195=0,AF195&gt;1),100%,AI195/W195))),0,IF(AND(K195&gt;1,AF195=0),0%,IF(AND(K195=0,AF195&gt;1),100%,AI195/K195))),IF(ISERROR(IF(AND(W195&gt;1,AF195=0),0%,IF(AND(W195=0,AF195&gt;1),100%,AI195/W195))),0,IF(AND(W195&gt;1,AF195=0),0%,IF(AND(W195=0,AF195&gt;1),100%,AI195/W195))))</f>
        <v>0</v>
      </c>
      <c r="AK195" s="153" t="e">
        <f t="shared" si="121"/>
        <v>#DIV/0!</v>
      </c>
      <c r="AL195" s="78"/>
      <c r="AM195" s="78"/>
      <c r="AN195" s="148">
        <f t="shared" si="146"/>
        <v>0</v>
      </c>
      <c r="AO195" s="75"/>
      <c r="AP195" s="83"/>
      <c r="AQ195" s="152">
        <f t="shared" si="139"/>
        <v>0</v>
      </c>
      <c r="AR195" s="153">
        <f t="shared" si="140"/>
        <v>0</v>
      </c>
      <c r="AS195" s="153">
        <f t="shared" si="122"/>
        <v>0</v>
      </c>
    </row>
    <row r="196" spans="2:45" ht="15">
      <c r="B196" s="88"/>
      <c r="C196" s="88"/>
      <c r="D196" s="89" t="s">
        <v>452</v>
      </c>
      <c r="E196" s="90" t="s">
        <v>112</v>
      </c>
      <c r="F196" s="78"/>
      <c r="G196" s="78"/>
      <c r="H196" s="148">
        <f t="shared" si="141"/>
        <v>0</v>
      </c>
      <c r="I196" s="78"/>
      <c r="J196" s="78"/>
      <c r="K196" s="148">
        <f t="shared" si="142"/>
        <v>0</v>
      </c>
      <c r="L196" s="75"/>
      <c r="M196" s="83"/>
      <c r="N196" s="152">
        <f t="shared" si="131"/>
        <v>0</v>
      </c>
      <c r="O196" s="153">
        <f t="shared" si="132"/>
        <v>0</v>
      </c>
      <c r="P196" s="153">
        <f t="shared" si="119"/>
        <v>0</v>
      </c>
      <c r="Q196" s="78"/>
      <c r="R196" s="78"/>
      <c r="S196" s="148">
        <f t="shared" si="143"/>
        <v>0</v>
      </c>
      <c r="T196" s="78"/>
      <c r="U196" s="78"/>
      <c r="V196" s="148">
        <f t="shared" si="144"/>
        <v>0</v>
      </c>
      <c r="W196" s="148">
        <f t="shared" si="114"/>
        <v>0</v>
      </c>
      <c r="X196" s="75"/>
      <c r="Y196" s="83"/>
      <c r="Z196" s="84">
        <f t="shared" si="135"/>
        <v>0</v>
      </c>
      <c r="AA196" s="152">
        <f>IF(Parámetros!$D$18="N/A",0,W196-K196)</f>
        <v>0</v>
      </c>
      <c r="AB196" s="153">
        <f t="shared" si="136"/>
        <v>0</v>
      </c>
      <c r="AC196" s="153" t="e">
        <f t="shared" si="120"/>
        <v>#DIV/0!</v>
      </c>
      <c r="AD196" s="85"/>
      <c r="AE196" s="85"/>
      <c r="AF196" s="148">
        <f t="shared" si="145"/>
        <v>0</v>
      </c>
      <c r="AG196" s="75"/>
      <c r="AH196" s="83"/>
      <c r="AI196" s="152">
        <f>IF(Parámetros!$D$18="N/A",AF196-K196,AF196-W196)</f>
        <v>0</v>
      </c>
      <c r="AJ196" s="153">
        <f>IF(Parámetros!$D$18="N/A",IF(ISERROR(IF(AND(K196&gt;1,AF196=0),0%,IF(AND(K196=0,AF196&gt;1),100%,AI196/W196))),0,IF(AND(K196&gt;1,AF196=0),0%,IF(AND(K196=0,AF196&gt;1),100%,AI196/K196))),IF(ISERROR(IF(AND(W196&gt;1,AF196=0),0%,IF(AND(W196=0,AF196&gt;1),100%,AI196/W196))),0,IF(AND(W196&gt;1,AF196=0),0%,IF(AND(W196=0,AF196&gt;1),100%,AI196/W196))))</f>
        <v>0</v>
      </c>
      <c r="AK196" s="153" t="e">
        <f t="shared" si="121"/>
        <v>#DIV/0!</v>
      </c>
      <c r="AL196" s="78"/>
      <c r="AM196" s="78"/>
      <c r="AN196" s="148">
        <f t="shared" si="146"/>
        <v>0</v>
      </c>
      <c r="AO196" s="75"/>
      <c r="AP196" s="83"/>
      <c r="AQ196" s="152">
        <f t="shared" si="139"/>
        <v>0</v>
      </c>
      <c r="AR196" s="153">
        <f t="shared" si="140"/>
        <v>0</v>
      </c>
      <c r="AS196" s="153">
        <f t="shared" si="122"/>
        <v>0</v>
      </c>
    </row>
    <row r="197" spans="2:45" ht="15">
      <c r="B197" s="88"/>
      <c r="C197" s="88"/>
      <c r="D197" s="80" t="s">
        <v>253</v>
      </c>
      <c r="E197" s="101" t="s">
        <v>149</v>
      </c>
      <c r="F197" s="78"/>
      <c r="G197" s="78"/>
      <c r="H197" s="148">
        <f t="shared" si="141"/>
        <v>0</v>
      </c>
      <c r="I197" s="78"/>
      <c r="J197" s="78"/>
      <c r="K197" s="148">
        <f t="shared" si="142"/>
        <v>0</v>
      </c>
      <c r="L197" s="75"/>
      <c r="M197" s="83"/>
      <c r="N197" s="152">
        <f t="shared" si="131"/>
        <v>0</v>
      </c>
      <c r="O197" s="153">
        <f t="shared" si="132"/>
        <v>0</v>
      </c>
      <c r="P197" s="153">
        <f t="shared" si="119"/>
        <v>0</v>
      </c>
      <c r="Q197" s="78"/>
      <c r="R197" s="78"/>
      <c r="S197" s="148">
        <f t="shared" si="143"/>
        <v>0</v>
      </c>
      <c r="T197" s="78"/>
      <c r="U197" s="78"/>
      <c r="V197" s="148">
        <f t="shared" si="144"/>
        <v>0</v>
      </c>
      <c r="W197" s="148">
        <f t="shared" si="114"/>
        <v>0</v>
      </c>
      <c r="X197" s="75"/>
      <c r="Y197" s="83"/>
      <c r="Z197" s="84">
        <f t="shared" si="135"/>
        <v>0</v>
      </c>
      <c r="AA197" s="152">
        <f>IF(Parámetros!$D$18="N/A",0,W197-K197)</f>
        <v>0</v>
      </c>
      <c r="AB197" s="153">
        <f t="shared" si="136"/>
        <v>0</v>
      </c>
      <c r="AC197" s="153" t="e">
        <f t="shared" si="120"/>
        <v>#DIV/0!</v>
      </c>
      <c r="AD197" s="85"/>
      <c r="AE197" s="85"/>
      <c r="AF197" s="148">
        <f t="shared" si="145"/>
        <v>0</v>
      </c>
      <c r="AG197" s="75"/>
      <c r="AH197" s="83"/>
      <c r="AI197" s="152">
        <f>IF(Parámetros!$D$18="N/A",AF197-K197,AF197-W197)</f>
        <v>0</v>
      </c>
      <c r="AJ197" s="153">
        <f>IF(Parámetros!$D$18="N/A",IF(ISERROR(IF(AND(K197&gt;1,AF197=0),0%,IF(AND(K197=0,AF197&gt;1),100%,AI197/W197))),0,IF(AND(K197&gt;1,AF197=0),0%,IF(AND(K197=0,AF197&gt;1),100%,AI197/K197))),IF(ISERROR(IF(AND(W197&gt;1,AF197=0),0%,IF(AND(W197=0,AF197&gt;1),100%,AI197/W197))),0,IF(AND(W197&gt;1,AF197=0),0%,IF(AND(W197=0,AF197&gt;1),100%,AI197/W197))))</f>
        <v>0</v>
      </c>
      <c r="AK197" s="153" t="e">
        <f t="shared" si="121"/>
        <v>#DIV/0!</v>
      </c>
      <c r="AL197" s="78"/>
      <c r="AM197" s="78"/>
      <c r="AN197" s="148">
        <f t="shared" si="146"/>
        <v>0</v>
      </c>
      <c r="AO197" s="75"/>
      <c r="AP197" s="83"/>
      <c r="AQ197" s="152">
        <f t="shared" si="139"/>
        <v>0</v>
      </c>
      <c r="AR197" s="153">
        <f t="shared" si="140"/>
        <v>0</v>
      </c>
      <c r="AS197" s="153">
        <f t="shared" si="122"/>
        <v>0</v>
      </c>
    </row>
    <row r="198" spans="2:45" ht="18">
      <c r="B198" s="88"/>
      <c r="C198" s="88"/>
      <c r="D198" s="80"/>
      <c r="E198" s="102" t="s">
        <v>590</v>
      </c>
      <c r="F198" s="78">
        <f>SUM(F26:F197)</f>
        <v>100</v>
      </c>
      <c r="G198" s="78">
        <f>SUM(G26:G197)</f>
        <v>0</v>
      </c>
      <c r="H198" s="149">
        <f>+H24+H71+H94+H175+H190+H197</f>
        <v>100</v>
      </c>
      <c r="I198" s="78">
        <f aca="true" t="shared" si="147" ref="I198:J198">SUM(I26:I197)</f>
        <v>120</v>
      </c>
      <c r="J198" s="78">
        <f t="shared" si="147"/>
        <v>0</v>
      </c>
      <c r="K198" s="149">
        <f aca="true" t="shared" si="148" ref="K198">+K24+K71+K94+K175+K190+K197</f>
        <v>120</v>
      </c>
      <c r="L198" s="75"/>
      <c r="M198" s="83"/>
      <c r="N198" s="154">
        <f>+N24+N71+N94+N175+N190+N197</f>
        <v>20</v>
      </c>
      <c r="O198" s="155"/>
      <c r="P198" s="153">
        <f t="shared" si="119"/>
        <v>1</v>
      </c>
      <c r="Q198" s="78">
        <f aca="true" t="shared" si="149" ref="Q198">SUM(Q26:Q197)</f>
        <v>60</v>
      </c>
      <c r="R198" s="78">
        <f aca="true" t="shared" si="150" ref="R198">SUM(R26:R197)</f>
        <v>0</v>
      </c>
      <c r="S198" s="149">
        <f aca="true" t="shared" si="151" ref="S198">+S24+S71+S94+S175+S190+S197</f>
        <v>60</v>
      </c>
      <c r="T198" s="78">
        <f aca="true" t="shared" si="152" ref="T198">SUM(T26:T197)</f>
        <v>70</v>
      </c>
      <c r="U198" s="78">
        <f aca="true" t="shared" si="153" ref="U198">SUM(U26:U197)</f>
        <v>0</v>
      </c>
      <c r="V198" s="149">
        <f aca="true" t="shared" si="154" ref="V198">+V24+V71+V94+V175+V190+V197</f>
        <v>70</v>
      </c>
      <c r="W198" s="149">
        <f aca="true" t="shared" si="155" ref="W198">+W24+W71+W94+W175+W190+W197</f>
        <v>130</v>
      </c>
      <c r="X198" s="105"/>
      <c r="Y198" s="106"/>
      <c r="Z198" s="104"/>
      <c r="AA198" s="152">
        <f>IF(Parámetros!$D$18="N/A",0,W198-K198)</f>
        <v>0</v>
      </c>
      <c r="AB198" s="155"/>
      <c r="AC198" s="155"/>
      <c r="AD198" s="78">
        <f aca="true" t="shared" si="156" ref="AD198">SUM(AD26:AD197)</f>
        <v>120</v>
      </c>
      <c r="AE198" s="78">
        <f aca="true" t="shared" si="157" ref="AE198">SUM(AE26:AE197)</f>
        <v>0</v>
      </c>
      <c r="AF198" s="149">
        <f aca="true" t="shared" si="158" ref="AF198">+AF24+AF71+AF94+AF175+AF190+AF197</f>
        <v>120</v>
      </c>
      <c r="AG198" s="105"/>
      <c r="AH198" s="106"/>
      <c r="AI198" s="152">
        <f>IF(Parámetros!$D$18="N/A",AF198-K198,AF198-W198)</f>
        <v>0</v>
      </c>
      <c r="AJ198" s="155"/>
      <c r="AK198" s="155"/>
      <c r="AL198" s="78">
        <f aca="true" t="shared" si="159" ref="AL198">SUM(AL26:AL197)</f>
        <v>140</v>
      </c>
      <c r="AM198" s="78">
        <f aca="true" t="shared" si="160" ref="AM198">SUM(AM26:AM197)</f>
        <v>0</v>
      </c>
      <c r="AN198" s="149">
        <f aca="true" t="shared" si="161" ref="AN198">+AN24+AN71+AN94+AN175+AN190+AN197</f>
        <v>140</v>
      </c>
      <c r="AO198" s="105"/>
      <c r="AP198" s="106"/>
      <c r="AQ198" s="154">
        <f aca="true" t="shared" si="162" ref="AQ198">+AQ24+AQ71+AQ94+AQ175+AQ190+AQ197</f>
        <v>20</v>
      </c>
      <c r="AR198" s="155"/>
      <c r="AS198" s="155"/>
    </row>
    <row r="199" spans="2:45" ht="31.5" customHeight="1">
      <c r="B199" s="88"/>
      <c r="C199" s="88"/>
      <c r="D199" s="80"/>
      <c r="E199" s="101"/>
      <c r="F199" s="78"/>
      <c r="G199" s="78"/>
      <c r="H199" s="149"/>
      <c r="I199" s="78"/>
      <c r="J199" s="78"/>
      <c r="K199" s="149"/>
      <c r="L199" s="75"/>
      <c r="M199" s="83"/>
      <c r="N199" s="154"/>
      <c r="O199" s="155"/>
      <c r="P199" s="155"/>
      <c r="Q199" s="78"/>
      <c r="R199" s="78"/>
      <c r="S199" s="149"/>
      <c r="T199" s="103"/>
      <c r="U199" s="103"/>
      <c r="V199" s="149"/>
      <c r="W199" s="149"/>
      <c r="X199" s="105"/>
      <c r="Y199" s="106"/>
      <c r="Z199" s="104"/>
      <c r="AA199" s="154"/>
      <c r="AB199" s="155"/>
      <c r="AC199" s="155"/>
      <c r="AD199" s="85"/>
      <c r="AE199" s="85"/>
      <c r="AF199" s="149"/>
      <c r="AG199" s="105"/>
      <c r="AH199" s="106"/>
      <c r="AI199" s="154"/>
      <c r="AJ199" s="155"/>
      <c r="AK199" s="155"/>
      <c r="AL199" s="78"/>
      <c r="AM199" s="78"/>
      <c r="AN199" s="149"/>
      <c r="AO199" s="105"/>
      <c r="AP199" s="106"/>
      <c r="AQ199" s="154"/>
      <c r="AR199" s="155"/>
      <c r="AS199" s="155"/>
    </row>
    <row r="200" spans="2:45" ht="25.5">
      <c r="B200" s="88"/>
      <c r="C200" s="88"/>
      <c r="D200" s="81" t="s">
        <v>254</v>
      </c>
      <c r="E200" s="100" t="s">
        <v>150</v>
      </c>
      <c r="F200" s="78"/>
      <c r="G200" s="78"/>
      <c r="H200" s="148">
        <f>+H201+H222</f>
        <v>0</v>
      </c>
      <c r="I200" s="78"/>
      <c r="J200" s="78"/>
      <c r="K200" s="148">
        <f>+K201+K222</f>
        <v>0</v>
      </c>
      <c r="L200" s="75"/>
      <c r="M200" s="83"/>
      <c r="N200" s="152">
        <f aca="true" t="shared" si="163" ref="N200:N231">+K200-H200</f>
        <v>0</v>
      </c>
      <c r="O200" s="153">
        <f aca="true" t="shared" si="164" ref="O200:O231">IF(ISERROR(IF(AND(H200&gt;1,K200=0),0%,IF(AND(H200=0,K200&gt;1),100%,N200/H200))),0,IF(AND(H200&gt;1,K200=0),0%,IF(AND(H200=0,K200&gt;1),100%,N200/H200)))</f>
        <v>0</v>
      </c>
      <c r="P200" s="153"/>
      <c r="Q200" s="78"/>
      <c r="R200" s="78"/>
      <c r="S200" s="148">
        <f>+S201+S222</f>
        <v>0</v>
      </c>
      <c r="T200" s="78"/>
      <c r="U200" s="78"/>
      <c r="V200" s="148">
        <f>+V201+V222</f>
        <v>0</v>
      </c>
      <c r="W200" s="148">
        <f t="shared" si="114"/>
        <v>0</v>
      </c>
      <c r="X200" s="75"/>
      <c r="Y200" s="83"/>
      <c r="Z200" s="84">
        <f aca="true" t="shared" si="165" ref="Z200:Z217">+IF($W$378&lt;1,W200/-$W$378,W200/$W$378)</f>
        <v>0</v>
      </c>
      <c r="AA200" s="152">
        <f>IF(Parámetros!$D$18="N/A",0,W200-K200)</f>
        <v>0</v>
      </c>
      <c r="AB200" s="153">
        <f aca="true" t="shared" si="166" ref="AB200:AB231">IF(ISERROR(IF(AND(K200&gt;1,W200=0),0%,IF(AND(K200=0,W200&gt;1),100%,AA200/K200))),0,IF(AND(K200&gt;1,W200=0),0%,IF(AND(K200=0,W200&gt;1),100%,AA200/K200)))</f>
        <v>0</v>
      </c>
      <c r="AC200" s="153"/>
      <c r="AD200" s="85"/>
      <c r="AE200" s="85"/>
      <c r="AF200" s="148">
        <f>+AF201+AF222</f>
        <v>0</v>
      </c>
      <c r="AG200" s="75"/>
      <c r="AH200" s="83"/>
      <c r="AI200" s="152">
        <f aca="true" t="shared" si="167" ref="AI200:AI231">+AF200-W200</f>
        <v>0</v>
      </c>
      <c r="AJ200" s="153">
        <f aca="true" t="shared" si="168" ref="AJ200:AJ231">IF(ISERROR(IF(AND(W200&gt;1,AF200=0),0%,IF(AND(W200=0,AF200&gt;1),100%,AI200/W200))),0,IF(AND(W200&gt;1,AF200=0),0%,IF(AND(W200=0,AF200&gt;1),100%,AI200/W200)))</f>
        <v>0</v>
      </c>
      <c r="AK200" s="153"/>
      <c r="AL200" s="78"/>
      <c r="AM200" s="78"/>
      <c r="AN200" s="148">
        <f>+AN201+AN222</f>
        <v>0</v>
      </c>
      <c r="AO200" s="75"/>
      <c r="AP200" s="83"/>
      <c r="AQ200" s="152">
        <f aca="true" t="shared" si="169" ref="AQ200:AQ231">+AN200-AF200</f>
        <v>0</v>
      </c>
      <c r="AR200" s="153">
        <f aca="true" t="shared" si="170" ref="AR200:AR231">IF(ISERROR(IF(AND(AF200&gt;1,AN200=0),0%,IF(AND(AF200=0,AN200&gt;1),100%,AQ200/AF200))),0,IF(AND(AF200&gt;1,AN200=0),0%,IF(AND(AF200=0,AN200&gt;1),100%,AQ200/AF200)))</f>
        <v>0</v>
      </c>
      <c r="AS200" s="153"/>
    </row>
    <row r="201" spans="2:45" ht="15">
      <c r="B201" s="88"/>
      <c r="C201" s="88"/>
      <c r="D201" s="107" t="s">
        <v>255</v>
      </c>
      <c r="E201" s="87" t="s">
        <v>151</v>
      </c>
      <c r="F201" s="78"/>
      <c r="G201" s="78"/>
      <c r="H201" s="148">
        <f>+H202+H216</f>
        <v>0</v>
      </c>
      <c r="I201" s="78"/>
      <c r="J201" s="78"/>
      <c r="K201" s="148">
        <f>+K202+K216</f>
        <v>0</v>
      </c>
      <c r="L201" s="75"/>
      <c r="M201" s="83"/>
      <c r="N201" s="152">
        <f t="shared" si="163"/>
        <v>0</v>
      </c>
      <c r="O201" s="153">
        <f t="shared" si="164"/>
        <v>0</v>
      </c>
      <c r="P201" s="153"/>
      <c r="Q201" s="78"/>
      <c r="R201" s="78"/>
      <c r="S201" s="148">
        <f>+S202+S216</f>
        <v>0</v>
      </c>
      <c r="T201" s="78"/>
      <c r="U201" s="78"/>
      <c r="V201" s="148">
        <f>+V202+V216</f>
        <v>0</v>
      </c>
      <c r="W201" s="148">
        <f t="shared" si="114"/>
        <v>0</v>
      </c>
      <c r="X201" s="75"/>
      <c r="Y201" s="83"/>
      <c r="Z201" s="84">
        <f t="shared" si="165"/>
        <v>0</v>
      </c>
      <c r="AA201" s="152">
        <f>IF(Parámetros!$D$18="N/A",0,W201-K201)</f>
        <v>0</v>
      </c>
      <c r="AB201" s="153">
        <f t="shared" si="166"/>
        <v>0</v>
      </c>
      <c r="AC201" s="153"/>
      <c r="AD201" s="85"/>
      <c r="AE201" s="85"/>
      <c r="AF201" s="148">
        <f>+AF202+AF216</f>
        <v>0</v>
      </c>
      <c r="AG201" s="75"/>
      <c r="AH201" s="83"/>
      <c r="AI201" s="152">
        <f t="shared" si="167"/>
        <v>0</v>
      </c>
      <c r="AJ201" s="153">
        <f t="shared" si="168"/>
        <v>0</v>
      </c>
      <c r="AK201" s="153"/>
      <c r="AL201" s="78"/>
      <c r="AM201" s="78"/>
      <c r="AN201" s="148">
        <f>+AN202+AN216</f>
        <v>0</v>
      </c>
      <c r="AO201" s="75"/>
      <c r="AP201" s="83"/>
      <c r="AQ201" s="152">
        <f t="shared" si="169"/>
        <v>0</v>
      </c>
      <c r="AR201" s="153">
        <f t="shared" si="170"/>
        <v>0</v>
      </c>
      <c r="AS201" s="153"/>
    </row>
    <row r="202" spans="2:45" ht="25.5">
      <c r="B202" s="88"/>
      <c r="C202" s="88"/>
      <c r="D202" s="108" t="s">
        <v>453</v>
      </c>
      <c r="E202" s="92" t="s">
        <v>307</v>
      </c>
      <c r="F202" s="78"/>
      <c r="G202" s="78"/>
      <c r="H202" s="148">
        <f>+H203+H206+H210+H211+H212+H213+H214+H215</f>
        <v>0</v>
      </c>
      <c r="I202" s="78"/>
      <c r="J202" s="78"/>
      <c r="K202" s="148">
        <f>+K203+K206+K210+K211+K212+K213+K214+K215</f>
        <v>0</v>
      </c>
      <c r="L202" s="75"/>
      <c r="M202" s="83"/>
      <c r="N202" s="152">
        <f t="shared" si="163"/>
        <v>0</v>
      </c>
      <c r="O202" s="153">
        <f t="shared" si="164"/>
        <v>0</v>
      </c>
      <c r="P202" s="153"/>
      <c r="Q202" s="78"/>
      <c r="R202" s="78"/>
      <c r="S202" s="148">
        <f>+S203+S206+S210+S211+S212+S213+S214+S215</f>
        <v>0</v>
      </c>
      <c r="T202" s="78"/>
      <c r="U202" s="78"/>
      <c r="V202" s="148">
        <f>+V203+V206+V210+V211+V212+V213+V214+V215</f>
        <v>0</v>
      </c>
      <c r="W202" s="148">
        <f t="shared" si="114"/>
        <v>0</v>
      </c>
      <c r="X202" s="75"/>
      <c r="Y202" s="83"/>
      <c r="Z202" s="84">
        <f t="shared" si="165"/>
        <v>0</v>
      </c>
      <c r="AA202" s="152">
        <f>IF(Parámetros!$D$18="N/A",0,W202-K202)</f>
        <v>0</v>
      </c>
      <c r="AB202" s="153">
        <f t="shared" si="166"/>
        <v>0</v>
      </c>
      <c r="AC202" s="153"/>
      <c r="AD202" s="85"/>
      <c r="AE202" s="85"/>
      <c r="AF202" s="148">
        <f>+AF203+AF206+AF210+AF211+AF212+AF213+AF214+AF215</f>
        <v>0</v>
      </c>
      <c r="AG202" s="75"/>
      <c r="AH202" s="83"/>
      <c r="AI202" s="152">
        <f t="shared" si="167"/>
        <v>0</v>
      </c>
      <c r="AJ202" s="153">
        <f t="shared" si="168"/>
        <v>0</v>
      </c>
      <c r="AK202" s="153"/>
      <c r="AL202" s="78"/>
      <c r="AM202" s="78"/>
      <c r="AN202" s="148">
        <f>+AN203+AN206+AN210+AN211+AN212+AN213+AN214+AN215</f>
        <v>0</v>
      </c>
      <c r="AO202" s="75"/>
      <c r="AP202" s="83"/>
      <c r="AQ202" s="152">
        <f t="shared" si="169"/>
        <v>0</v>
      </c>
      <c r="AR202" s="153">
        <f t="shared" si="170"/>
        <v>0</v>
      </c>
      <c r="AS202" s="153"/>
    </row>
    <row r="203" spans="2:45" ht="15">
      <c r="B203" s="88"/>
      <c r="C203" s="88"/>
      <c r="D203" s="109" t="s">
        <v>454</v>
      </c>
      <c r="E203" s="94" t="s">
        <v>152</v>
      </c>
      <c r="F203" s="78"/>
      <c r="G203" s="78"/>
      <c r="H203" s="148">
        <f>+H204+H205</f>
        <v>0</v>
      </c>
      <c r="I203" s="78"/>
      <c r="J203" s="78"/>
      <c r="K203" s="148">
        <f>+K204+K205</f>
        <v>0</v>
      </c>
      <c r="L203" s="75"/>
      <c r="M203" s="83"/>
      <c r="N203" s="152">
        <f t="shared" si="163"/>
        <v>0</v>
      </c>
      <c r="O203" s="153">
        <f t="shared" si="164"/>
        <v>0</v>
      </c>
      <c r="P203" s="153"/>
      <c r="Q203" s="78"/>
      <c r="R203" s="78"/>
      <c r="S203" s="148">
        <f>+S204+S205</f>
        <v>0</v>
      </c>
      <c r="T203" s="78"/>
      <c r="U203" s="78"/>
      <c r="V203" s="148">
        <f>+V204+V205</f>
        <v>0</v>
      </c>
      <c r="W203" s="148">
        <f t="shared" si="114"/>
        <v>0</v>
      </c>
      <c r="X203" s="75"/>
      <c r="Y203" s="83"/>
      <c r="Z203" s="84">
        <f t="shared" si="165"/>
        <v>0</v>
      </c>
      <c r="AA203" s="152">
        <f>IF(Parámetros!$D$18="N/A",0,W203-K203)</f>
        <v>0</v>
      </c>
      <c r="AB203" s="153">
        <f t="shared" si="166"/>
        <v>0</v>
      </c>
      <c r="AC203" s="153"/>
      <c r="AD203" s="85"/>
      <c r="AE203" s="85"/>
      <c r="AF203" s="148">
        <f>+AF204+AF205</f>
        <v>0</v>
      </c>
      <c r="AG203" s="75"/>
      <c r="AH203" s="83"/>
      <c r="AI203" s="152">
        <f t="shared" si="167"/>
        <v>0</v>
      </c>
      <c r="AJ203" s="153">
        <f t="shared" si="168"/>
        <v>0</v>
      </c>
      <c r="AK203" s="153"/>
      <c r="AL203" s="78"/>
      <c r="AM203" s="78"/>
      <c r="AN203" s="148">
        <f>+AN204+AN205</f>
        <v>0</v>
      </c>
      <c r="AO203" s="75"/>
      <c r="AP203" s="83"/>
      <c r="AQ203" s="152">
        <f t="shared" si="169"/>
        <v>0</v>
      </c>
      <c r="AR203" s="153">
        <f t="shared" si="170"/>
        <v>0</v>
      </c>
      <c r="AS203" s="153"/>
    </row>
    <row r="204" spans="2:45" ht="15">
      <c r="B204" s="88"/>
      <c r="C204" s="88"/>
      <c r="D204" s="110" t="s">
        <v>455</v>
      </c>
      <c r="E204" s="90" t="s">
        <v>308</v>
      </c>
      <c r="F204" s="78"/>
      <c r="G204" s="78"/>
      <c r="H204" s="148">
        <f aca="true" t="shared" si="171" ref="H204:H205">+F204+G204</f>
        <v>0</v>
      </c>
      <c r="I204" s="78"/>
      <c r="J204" s="78"/>
      <c r="K204" s="148">
        <f aca="true" t="shared" si="172" ref="K204:K205">+I204+J204</f>
        <v>0</v>
      </c>
      <c r="L204" s="75"/>
      <c r="M204" s="83"/>
      <c r="N204" s="152">
        <f t="shared" si="163"/>
        <v>0</v>
      </c>
      <c r="O204" s="153">
        <f t="shared" si="164"/>
        <v>0</v>
      </c>
      <c r="P204" s="153"/>
      <c r="Q204" s="78"/>
      <c r="R204" s="78"/>
      <c r="S204" s="148">
        <f aca="true" t="shared" si="173" ref="S204:S205">+Q204+R204</f>
        <v>0</v>
      </c>
      <c r="T204" s="78"/>
      <c r="U204" s="78"/>
      <c r="V204" s="148">
        <f aca="true" t="shared" si="174" ref="V204:V205">+T204+U204</f>
        <v>0</v>
      </c>
      <c r="W204" s="148">
        <f t="shared" si="114"/>
        <v>0</v>
      </c>
      <c r="X204" s="75"/>
      <c r="Y204" s="83"/>
      <c r="Z204" s="84">
        <f t="shared" si="165"/>
        <v>0</v>
      </c>
      <c r="AA204" s="152">
        <f>IF(Parámetros!$D$18="N/A",0,W204-K204)</f>
        <v>0</v>
      </c>
      <c r="AB204" s="153">
        <f t="shared" si="166"/>
        <v>0</v>
      </c>
      <c r="AC204" s="153"/>
      <c r="AD204" s="85"/>
      <c r="AE204" s="85"/>
      <c r="AF204" s="148">
        <f aca="true" t="shared" si="175" ref="AF204:AF205">+AD204+AE204</f>
        <v>0</v>
      </c>
      <c r="AG204" s="75"/>
      <c r="AH204" s="83"/>
      <c r="AI204" s="152">
        <f t="shared" si="167"/>
        <v>0</v>
      </c>
      <c r="AJ204" s="153">
        <f t="shared" si="168"/>
        <v>0</v>
      </c>
      <c r="AK204" s="153"/>
      <c r="AL204" s="78"/>
      <c r="AM204" s="78"/>
      <c r="AN204" s="148">
        <f aca="true" t="shared" si="176" ref="AN204:AN205">+AL204+AM204</f>
        <v>0</v>
      </c>
      <c r="AO204" s="75"/>
      <c r="AP204" s="83"/>
      <c r="AQ204" s="152">
        <f t="shared" si="169"/>
        <v>0</v>
      </c>
      <c r="AR204" s="153">
        <f t="shared" si="170"/>
        <v>0</v>
      </c>
      <c r="AS204" s="153"/>
    </row>
    <row r="205" spans="2:45" ht="15">
      <c r="B205" s="88"/>
      <c r="C205" s="88"/>
      <c r="D205" s="110" t="s">
        <v>456</v>
      </c>
      <c r="E205" s="90" t="s">
        <v>153</v>
      </c>
      <c r="F205" s="78"/>
      <c r="G205" s="78"/>
      <c r="H205" s="148">
        <f t="shared" si="171"/>
        <v>0</v>
      </c>
      <c r="I205" s="78"/>
      <c r="J205" s="78"/>
      <c r="K205" s="148">
        <f t="shared" si="172"/>
        <v>0</v>
      </c>
      <c r="L205" s="75"/>
      <c r="M205" s="83"/>
      <c r="N205" s="152">
        <f t="shared" si="163"/>
        <v>0</v>
      </c>
      <c r="O205" s="153">
        <f t="shared" si="164"/>
        <v>0</v>
      </c>
      <c r="P205" s="153"/>
      <c r="Q205" s="78"/>
      <c r="R205" s="78"/>
      <c r="S205" s="148">
        <f t="shared" si="173"/>
        <v>0</v>
      </c>
      <c r="T205" s="78"/>
      <c r="U205" s="78"/>
      <c r="V205" s="148">
        <f t="shared" si="174"/>
        <v>0</v>
      </c>
      <c r="W205" s="148">
        <f t="shared" si="114"/>
        <v>0</v>
      </c>
      <c r="X205" s="75"/>
      <c r="Y205" s="83"/>
      <c r="Z205" s="84">
        <f t="shared" si="165"/>
        <v>0</v>
      </c>
      <c r="AA205" s="152">
        <f>IF(Parámetros!$D$18="N/A",0,W205-K205)</f>
        <v>0</v>
      </c>
      <c r="AB205" s="153">
        <f t="shared" si="166"/>
        <v>0</v>
      </c>
      <c r="AC205" s="153"/>
      <c r="AD205" s="85"/>
      <c r="AE205" s="85"/>
      <c r="AF205" s="148">
        <f t="shared" si="175"/>
        <v>0</v>
      </c>
      <c r="AG205" s="75"/>
      <c r="AH205" s="83"/>
      <c r="AI205" s="152">
        <f t="shared" si="167"/>
        <v>0</v>
      </c>
      <c r="AJ205" s="153">
        <f t="shared" si="168"/>
        <v>0</v>
      </c>
      <c r="AK205" s="153"/>
      <c r="AL205" s="78"/>
      <c r="AM205" s="78"/>
      <c r="AN205" s="148">
        <f t="shared" si="176"/>
        <v>0</v>
      </c>
      <c r="AO205" s="75"/>
      <c r="AP205" s="83"/>
      <c r="AQ205" s="152">
        <f t="shared" si="169"/>
        <v>0</v>
      </c>
      <c r="AR205" s="153">
        <f t="shared" si="170"/>
        <v>0</v>
      </c>
      <c r="AS205" s="153"/>
    </row>
    <row r="206" spans="2:45" ht="15">
      <c r="B206" s="88"/>
      <c r="C206" s="88"/>
      <c r="D206" s="109" t="s">
        <v>457</v>
      </c>
      <c r="E206" s="94" t="s">
        <v>154</v>
      </c>
      <c r="F206" s="78"/>
      <c r="G206" s="78"/>
      <c r="H206" s="148">
        <f>+H207+H208+H209</f>
        <v>0</v>
      </c>
      <c r="I206" s="78"/>
      <c r="J206" s="78"/>
      <c r="K206" s="148">
        <f>+K207+K208+K209</f>
        <v>0</v>
      </c>
      <c r="L206" s="75"/>
      <c r="M206" s="83"/>
      <c r="N206" s="152">
        <f t="shared" si="163"/>
        <v>0</v>
      </c>
      <c r="O206" s="153">
        <f t="shared" si="164"/>
        <v>0</v>
      </c>
      <c r="P206" s="153"/>
      <c r="Q206" s="78"/>
      <c r="R206" s="78"/>
      <c r="S206" s="148">
        <f>+S207+S208+S209</f>
        <v>0</v>
      </c>
      <c r="T206" s="78"/>
      <c r="U206" s="78"/>
      <c r="V206" s="148">
        <f>+V207+V208+V209</f>
        <v>0</v>
      </c>
      <c r="W206" s="148">
        <f t="shared" si="114"/>
        <v>0</v>
      </c>
      <c r="X206" s="75"/>
      <c r="Y206" s="83"/>
      <c r="Z206" s="84">
        <f t="shared" si="165"/>
        <v>0</v>
      </c>
      <c r="AA206" s="152">
        <f>IF(Parámetros!$D$18="N/A",0,W206-K206)</f>
        <v>0</v>
      </c>
      <c r="AB206" s="153">
        <f t="shared" si="166"/>
        <v>0</v>
      </c>
      <c r="AC206" s="153"/>
      <c r="AD206" s="85"/>
      <c r="AE206" s="85"/>
      <c r="AF206" s="148">
        <f>+AF207+AF208+AF209</f>
        <v>0</v>
      </c>
      <c r="AG206" s="75"/>
      <c r="AH206" s="83"/>
      <c r="AI206" s="152">
        <f t="shared" si="167"/>
        <v>0</v>
      </c>
      <c r="AJ206" s="153">
        <f t="shared" si="168"/>
        <v>0</v>
      </c>
      <c r="AK206" s="153"/>
      <c r="AL206" s="78"/>
      <c r="AM206" s="78"/>
      <c r="AN206" s="148">
        <f>+AN207+AN208+AN209</f>
        <v>0</v>
      </c>
      <c r="AO206" s="75"/>
      <c r="AP206" s="83"/>
      <c r="AQ206" s="152">
        <f t="shared" si="169"/>
        <v>0</v>
      </c>
      <c r="AR206" s="153">
        <f t="shared" si="170"/>
        <v>0</v>
      </c>
      <c r="AS206" s="153"/>
    </row>
    <row r="207" spans="2:45" ht="15">
      <c r="B207" s="88"/>
      <c r="C207" s="88"/>
      <c r="D207" s="110" t="s">
        <v>458</v>
      </c>
      <c r="E207" s="90" t="s">
        <v>309</v>
      </c>
      <c r="F207" s="78"/>
      <c r="G207" s="78"/>
      <c r="H207" s="148">
        <f aca="true" t="shared" si="177" ref="H207:H215">+F207+G207</f>
        <v>0</v>
      </c>
      <c r="I207" s="78"/>
      <c r="J207" s="78"/>
      <c r="K207" s="148">
        <f aca="true" t="shared" si="178" ref="K207:K215">+I207+J207</f>
        <v>0</v>
      </c>
      <c r="L207" s="75"/>
      <c r="M207" s="83"/>
      <c r="N207" s="152">
        <f t="shared" si="163"/>
        <v>0</v>
      </c>
      <c r="O207" s="153">
        <f t="shared" si="164"/>
        <v>0</v>
      </c>
      <c r="P207" s="153"/>
      <c r="Q207" s="78"/>
      <c r="R207" s="78"/>
      <c r="S207" s="148">
        <f aca="true" t="shared" si="179" ref="S207:S215">+Q207+R207</f>
        <v>0</v>
      </c>
      <c r="T207" s="78"/>
      <c r="U207" s="78"/>
      <c r="V207" s="148">
        <f aca="true" t="shared" si="180" ref="V207:V215">+T207+U207</f>
        <v>0</v>
      </c>
      <c r="W207" s="148">
        <f t="shared" si="114"/>
        <v>0</v>
      </c>
      <c r="X207" s="75"/>
      <c r="Y207" s="83"/>
      <c r="Z207" s="84">
        <f t="shared" si="165"/>
        <v>0</v>
      </c>
      <c r="AA207" s="152">
        <f>IF(Parámetros!$D$18="N/A",0,W207-K207)</f>
        <v>0</v>
      </c>
      <c r="AB207" s="153">
        <f t="shared" si="166"/>
        <v>0</v>
      </c>
      <c r="AC207" s="153"/>
      <c r="AD207" s="85"/>
      <c r="AE207" s="85"/>
      <c r="AF207" s="148">
        <f aca="true" t="shared" si="181" ref="AF207:AF215">+AD207+AE207</f>
        <v>0</v>
      </c>
      <c r="AG207" s="75"/>
      <c r="AH207" s="83"/>
      <c r="AI207" s="152">
        <f t="shared" si="167"/>
        <v>0</v>
      </c>
      <c r="AJ207" s="153">
        <f t="shared" si="168"/>
        <v>0</v>
      </c>
      <c r="AK207" s="153"/>
      <c r="AL207" s="78"/>
      <c r="AM207" s="78"/>
      <c r="AN207" s="148">
        <f aca="true" t="shared" si="182" ref="AN207:AN215">+AL207+AM207</f>
        <v>0</v>
      </c>
      <c r="AO207" s="75"/>
      <c r="AP207" s="83"/>
      <c r="AQ207" s="152">
        <f t="shared" si="169"/>
        <v>0</v>
      </c>
      <c r="AR207" s="153">
        <f t="shared" si="170"/>
        <v>0</v>
      </c>
      <c r="AS207" s="153"/>
    </row>
    <row r="208" spans="2:45" ht="15">
      <c r="B208" s="88"/>
      <c r="C208" s="88"/>
      <c r="D208" s="110" t="s">
        <v>459</v>
      </c>
      <c r="E208" s="90" t="s">
        <v>310</v>
      </c>
      <c r="F208" s="78"/>
      <c r="G208" s="78"/>
      <c r="H208" s="148">
        <f t="shared" si="177"/>
        <v>0</v>
      </c>
      <c r="I208" s="78"/>
      <c r="J208" s="78"/>
      <c r="K208" s="148">
        <f t="shared" si="178"/>
        <v>0</v>
      </c>
      <c r="L208" s="75"/>
      <c r="M208" s="83"/>
      <c r="N208" s="152">
        <f t="shared" si="163"/>
        <v>0</v>
      </c>
      <c r="O208" s="153">
        <f t="shared" si="164"/>
        <v>0</v>
      </c>
      <c r="P208" s="153"/>
      <c r="Q208" s="78"/>
      <c r="R208" s="78"/>
      <c r="S208" s="148">
        <f t="shared" si="179"/>
        <v>0</v>
      </c>
      <c r="T208" s="78"/>
      <c r="U208" s="78"/>
      <c r="V208" s="148">
        <f t="shared" si="180"/>
        <v>0</v>
      </c>
      <c r="W208" s="148">
        <f t="shared" si="114"/>
        <v>0</v>
      </c>
      <c r="X208" s="75"/>
      <c r="Y208" s="83"/>
      <c r="Z208" s="84">
        <f t="shared" si="165"/>
        <v>0</v>
      </c>
      <c r="AA208" s="152">
        <f>IF(Parámetros!$D$18="N/A",0,W208-K208)</f>
        <v>0</v>
      </c>
      <c r="AB208" s="153">
        <f t="shared" si="166"/>
        <v>0</v>
      </c>
      <c r="AC208" s="153"/>
      <c r="AD208" s="85"/>
      <c r="AE208" s="85"/>
      <c r="AF208" s="148">
        <f t="shared" si="181"/>
        <v>0</v>
      </c>
      <c r="AG208" s="75"/>
      <c r="AH208" s="83"/>
      <c r="AI208" s="152">
        <f t="shared" si="167"/>
        <v>0</v>
      </c>
      <c r="AJ208" s="153">
        <f t="shared" si="168"/>
        <v>0</v>
      </c>
      <c r="AK208" s="153"/>
      <c r="AL208" s="78"/>
      <c r="AM208" s="78"/>
      <c r="AN208" s="148">
        <f t="shared" si="182"/>
        <v>0</v>
      </c>
      <c r="AO208" s="75"/>
      <c r="AP208" s="83"/>
      <c r="AQ208" s="152">
        <f t="shared" si="169"/>
        <v>0</v>
      </c>
      <c r="AR208" s="153">
        <f t="shared" si="170"/>
        <v>0</v>
      </c>
      <c r="AS208" s="153"/>
    </row>
    <row r="209" spans="2:45" ht="15">
      <c r="B209" s="88"/>
      <c r="C209" s="88"/>
      <c r="D209" s="110" t="s">
        <v>460</v>
      </c>
      <c r="E209" s="90" t="s">
        <v>155</v>
      </c>
      <c r="F209" s="78"/>
      <c r="G209" s="78"/>
      <c r="H209" s="148">
        <f t="shared" si="177"/>
        <v>0</v>
      </c>
      <c r="I209" s="78"/>
      <c r="J209" s="78"/>
      <c r="K209" s="148">
        <f t="shared" si="178"/>
        <v>0</v>
      </c>
      <c r="L209" s="75"/>
      <c r="M209" s="83"/>
      <c r="N209" s="152">
        <f t="shared" si="163"/>
        <v>0</v>
      </c>
      <c r="O209" s="153">
        <f t="shared" si="164"/>
        <v>0</v>
      </c>
      <c r="P209" s="153"/>
      <c r="Q209" s="78"/>
      <c r="R209" s="78"/>
      <c r="S209" s="148">
        <f t="shared" si="179"/>
        <v>0</v>
      </c>
      <c r="T209" s="78"/>
      <c r="U209" s="78"/>
      <c r="V209" s="148">
        <f t="shared" si="180"/>
        <v>0</v>
      </c>
      <c r="W209" s="148">
        <f t="shared" si="114"/>
        <v>0</v>
      </c>
      <c r="X209" s="75"/>
      <c r="Y209" s="83"/>
      <c r="Z209" s="84">
        <f t="shared" si="165"/>
        <v>0</v>
      </c>
      <c r="AA209" s="152">
        <f>IF(Parámetros!$D$18="N/A",0,W209-K209)</f>
        <v>0</v>
      </c>
      <c r="AB209" s="153">
        <f t="shared" si="166"/>
        <v>0</v>
      </c>
      <c r="AC209" s="153"/>
      <c r="AD209" s="85"/>
      <c r="AE209" s="85"/>
      <c r="AF209" s="148">
        <f t="shared" si="181"/>
        <v>0</v>
      </c>
      <c r="AG209" s="75"/>
      <c r="AH209" s="83"/>
      <c r="AI209" s="152">
        <f t="shared" si="167"/>
        <v>0</v>
      </c>
      <c r="AJ209" s="153">
        <f t="shared" si="168"/>
        <v>0</v>
      </c>
      <c r="AK209" s="153"/>
      <c r="AL209" s="78"/>
      <c r="AM209" s="78"/>
      <c r="AN209" s="148">
        <f t="shared" si="182"/>
        <v>0</v>
      </c>
      <c r="AO209" s="75"/>
      <c r="AP209" s="83"/>
      <c r="AQ209" s="152">
        <f t="shared" si="169"/>
        <v>0</v>
      </c>
      <c r="AR209" s="153">
        <f t="shared" si="170"/>
        <v>0</v>
      </c>
      <c r="AS209" s="153"/>
    </row>
    <row r="210" spans="2:45" ht="15">
      <c r="B210" s="88"/>
      <c r="C210" s="88"/>
      <c r="D210" s="110" t="s">
        <v>461</v>
      </c>
      <c r="E210" s="90" t="s">
        <v>156</v>
      </c>
      <c r="F210" s="78"/>
      <c r="G210" s="78"/>
      <c r="H210" s="148">
        <f t="shared" si="177"/>
        <v>0</v>
      </c>
      <c r="I210" s="78"/>
      <c r="J210" s="78"/>
      <c r="K210" s="148">
        <f t="shared" si="178"/>
        <v>0</v>
      </c>
      <c r="L210" s="75"/>
      <c r="M210" s="83"/>
      <c r="N210" s="152">
        <f t="shared" si="163"/>
        <v>0</v>
      </c>
      <c r="O210" s="153">
        <f t="shared" si="164"/>
        <v>0</v>
      </c>
      <c r="P210" s="153"/>
      <c r="Q210" s="78"/>
      <c r="R210" s="78"/>
      <c r="S210" s="148">
        <f t="shared" si="179"/>
        <v>0</v>
      </c>
      <c r="T210" s="78"/>
      <c r="U210" s="78"/>
      <c r="V210" s="148">
        <f t="shared" si="180"/>
        <v>0</v>
      </c>
      <c r="W210" s="148">
        <f t="shared" si="114"/>
        <v>0</v>
      </c>
      <c r="X210" s="75"/>
      <c r="Y210" s="83"/>
      <c r="Z210" s="84">
        <f t="shared" si="165"/>
        <v>0</v>
      </c>
      <c r="AA210" s="152">
        <f>IF(Parámetros!$D$18="N/A",0,W210-K210)</f>
        <v>0</v>
      </c>
      <c r="AB210" s="153">
        <f t="shared" si="166"/>
        <v>0</v>
      </c>
      <c r="AC210" s="153"/>
      <c r="AD210" s="85"/>
      <c r="AE210" s="85"/>
      <c r="AF210" s="148">
        <f t="shared" si="181"/>
        <v>0</v>
      </c>
      <c r="AG210" s="75"/>
      <c r="AH210" s="83"/>
      <c r="AI210" s="152">
        <f t="shared" si="167"/>
        <v>0</v>
      </c>
      <c r="AJ210" s="153">
        <f t="shared" si="168"/>
        <v>0</v>
      </c>
      <c r="AK210" s="153"/>
      <c r="AL210" s="78"/>
      <c r="AM210" s="78"/>
      <c r="AN210" s="148">
        <f t="shared" si="182"/>
        <v>0</v>
      </c>
      <c r="AO210" s="75"/>
      <c r="AP210" s="83"/>
      <c r="AQ210" s="152">
        <f t="shared" si="169"/>
        <v>0</v>
      </c>
      <c r="AR210" s="153">
        <f t="shared" si="170"/>
        <v>0</v>
      </c>
      <c r="AS210" s="153"/>
    </row>
    <row r="211" spans="2:45" ht="15">
      <c r="B211" s="88"/>
      <c r="C211" s="88"/>
      <c r="D211" s="110" t="s">
        <v>462</v>
      </c>
      <c r="E211" s="90" t="s">
        <v>157</v>
      </c>
      <c r="F211" s="78"/>
      <c r="G211" s="78"/>
      <c r="H211" s="148">
        <f t="shared" si="177"/>
        <v>0</v>
      </c>
      <c r="I211" s="78"/>
      <c r="J211" s="78"/>
      <c r="K211" s="148">
        <f t="shared" si="178"/>
        <v>0</v>
      </c>
      <c r="L211" s="75"/>
      <c r="M211" s="83"/>
      <c r="N211" s="152">
        <f t="shared" si="163"/>
        <v>0</v>
      </c>
      <c r="O211" s="153">
        <f t="shared" si="164"/>
        <v>0</v>
      </c>
      <c r="P211" s="153"/>
      <c r="Q211" s="78"/>
      <c r="R211" s="78"/>
      <c r="S211" s="148">
        <f t="shared" si="179"/>
        <v>0</v>
      </c>
      <c r="T211" s="78"/>
      <c r="U211" s="78"/>
      <c r="V211" s="148">
        <f t="shared" si="180"/>
        <v>0</v>
      </c>
      <c r="W211" s="148">
        <f t="shared" si="114"/>
        <v>0</v>
      </c>
      <c r="X211" s="75"/>
      <c r="Y211" s="83"/>
      <c r="Z211" s="84">
        <f t="shared" si="165"/>
        <v>0</v>
      </c>
      <c r="AA211" s="152">
        <f>IF(Parámetros!$D$18="N/A",0,W211-K211)</f>
        <v>0</v>
      </c>
      <c r="AB211" s="153">
        <f t="shared" si="166"/>
        <v>0</v>
      </c>
      <c r="AC211" s="153"/>
      <c r="AD211" s="85"/>
      <c r="AE211" s="85"/>
      <c r="AF211" s="148">
        <f t="shared" si="181"/>
        <v>0</v>
      </c>
      <c r="AG211" s="75"/>
      <c r="AH211" s="83"/>
      <c r="AI211" s="152">
        <f t="shared" si="167"/>
        <v>0</v>
      </c>
      <c r="AJ211" s="153">
        <f t="shared" si="168"/>
        <v>0</v>
      </c>
      <c r="AK211" s="153"/>
      <c r="AL211" s="78"/>
      <c r="AM211" s="78"/>
      <c r="AN211" s="148">
        <f t="shared" si="182"/>
        <v>0</v>
      </c>
      <c r="AO211" s="75"/>
      <c r="AP211" s="83"/>
      <c r="AQ211" s="152">
        <f t="shared" si="169"/>
        <v>0</v>
      </c>
      <c r="AR211" s="153">
        <f t="shared" si="170"/>
        <v>0</v>
      </c>
      <c r="AS211" s="153"/>
    </row>
    <row r="212" spans="2:45" ht="15">
      <c r="B212" s="88"/>
      <c r="C212" s="88"/>
      <c r="D212" s="110" t="s">
        <v>463</v>
      </c>
      <c r="E212" s="90" t="s">
        <v>158</v>
      </c>
      <c r="F212" s="78"/>
      <c r="G212" s="78"/>
      <c r="H212" s="148">
        <f t="shared" si="177"/>
        <v>0</v>
      </c>
      <c r="I212" s="78"/>
      <c r="J212" s="78"/>
      <c r="K212" s="148">
        <f t="shared" si="178"/>
        <v>0</v>
      </c>
      <c r="L212" s="75"/>
      <c r="M212" s="83"/>
      <c r="N212" s="152">
        <f t="shared" si="163"/>
        <v>0</v>
      </c>
      <c r="O212" s="153">
        <f t="shared" si="164"/>
        <v>0</v>
      </c>
      <c r="P212" s="153"/>
      <c r="Q212" s="78"/>
      <c r="R212" s="78"/>
      <c r="S212" s="148">
        <f t="shared" si="179"/>
        <v>0</v>
      </c>
      <c r="T212" s="78"/>
      <c r="U212" s="78"/>
      <c r="V212" s="148">
        <f t="shared" si="180"/>
        <v>0</v>
      </c>
      <c r="W212" s="148">
        <f t="shared" si="114"/>
        <v>0</v>
      </c>
      <c r="X212" s="75"/>
      <c r="Y212" s="83"/>
      <c r="Z212" s="84">
        <f t="shared" si="165"/>
        <v>0</v>
      </c>
      <c r="AA212" s="152">
        <f>IF(Parámetros!$D$18="N/A",0,W212-K212)</f>
        <v>0</v>
      </c>
      <c r="AB212" s="153">
        <f t="shared" si="166"/>
        <v>0</v>
      </c>
      <c r="AC212" s="153"/>
      <c r="AD212" s="85"/>
      <c r="AE212" s="85"/>
      <c r="AF212" s="148">
        <f t="shared" si="181"/>
        <v>0</v>
      </c>
      <c r="AG212" s="75"/>
      <c r="AH212" s="83"/>
      <c r="AI212" s="152">
        <f t="shared" si="167"/>
        <v>0</v>
      </c>
      <c r="AJ212" s="153">
        <f t="shared" si="168"/>
        <v>0</v>
      </c>
      <c r="AK212" s="153"/>
      <c r="AL212" s="78"/>
      <c r="AM212" s="78"/>
      <c r="AN212" s="148">
        <f t="shared" si="182"/>
        <v>0</v>
      </c>
      <c r="AO212" s="75"/>
      <c r="AP212" s="83"/>
      <c r="AQ212" s="152">
        <f t="shared" si="169"/>
        <v>0</v>
      </c>
      <c r="AR212" s="153">
        <f t="shared" si="170"/>
        <v>0</v>
      </c>
      <c r="AS212" s="153"/>
    </row>
    <row r="213" spans="2:45" ht="15">
      <c r="B213" s="88"/>
      <c r="C213" s="88"/>
      <c r="D213" s="110" t="s">
        <v>464</v>
      </c>
      <c r="E213" s="90" t="s">
        <v>159</v>
      </c>
      <c r="F213" s="78"/>
      <c r="G213" s="78"/>
      <c r="H213" s="148">
        <f t="shared" si="177"/>
        <v>0</v>
      </c>
      <c r="I213" s="78"/>
      <c r="J213" s="78"/>
      <c r="K213" s="148">
        <f t="shared" si="178"/>
        <v>0</v>
      </c>
      <c r="L213" s="75"/>
      <c r="M213" s="83"/>
      <c r="N213" s="152">
        <f t="shared" si="163"/>
        <v>0</v>
      </c>
      <c r="O213" s="153">
        <f t="shared" si="164"/>
        <v>0</v>
      </c>
      <c r="P213" s="153"/>
      <c r="Q213" s="78"/>
      <c r="R213" s="78"/>
      <c r="S213" s="148">
        <f t="shared" si="179"/>
        <v>0</v>
      </c>
      <c r="T213" s="78"/>
      <c r="U213" s="78"/>
      <c r="V213" s="148">
        <f t="shared" si="180"/>
        <v>0</v>
      </c>
      <c r="W213" s="148">
        <f t="shared" si="114"/>
        <v>0</v>
      </c>
      <c r="X213" s="75"/>
      <c r="Y213" s="83"/>
      <c r="Z213" s="84">
        <f t="shared" si="165"/>
        <v>0</v>
      </c>
      <c r="AA213" s="152">
        <f>IF(Parámetros!$D$18="N/A",0,W213-K213)</f>
        <v>0</v>
      </c>
      <c r="AB213" s="153">
        <f t="shared" si="166"/>
        <v>0</v>
      </c>
      <c r="AC213" s="153"/>
      <c r="AD213" s="85"/>
      <c r="AE213" s="85"/>
      <c r="AF213" s="148">
        <f t="shared" si="181"/>
        <v>0</v>
      </c>
      <c r="AG213" s="75"/>
      <c r="AH213" s="83"/>
      <c r="AI213" s="152">
        <f t="shared" si="167"/>
        <v>0</v>
      </c>
      <c r="AJ213" s="153">
        <f t="shared" si="168"/>
        <v>0</v>
      </c>
      <c r="AK213" s="153"/>
      <c r="AL213" s="78"/>
      <c r="AM213" s="78"/>
      <c r="AN213" s="148">
        <f t="shared" si="182"/>
        <v>0</v>
      </c>
      <c r="AO213" s="75"/>
      <c r="AP213" s="83"/>
      <c r="AQ213" s="152">
        <f t="shared" si="169"/>
        <v>0</v>
      </c>
      <c r="AR213" s="153">
        <f t="shared" si="170"/>
        <v>0</v>
      </c>
      <c r="AS213" s="153"/>
    </row>
    <row r="214" spans="2:45" ht="15">
      <c r="B214" s="88"/>
      <c r="C214" s="88"/>
      <c r="D214" s="110" t="s">
        <v>465</v>
      </c>
      <c r="E214" s="90" t="s">
        <v>160</v>
      </c>
      <c r="F214" s="78"/>
      <c r="G214" s="78"/>
      <c r="H214" s="148">
        <f t="shared" si="177"/>
        <v>0</v>
      </c>
      <c r="I214" s="78"/>
      <c r="J214" s="78"/>
      <c r="K214" s="148">
        <f t="shared" si="178"/>
        <v>0</v>
      </c>
      <c r="L214" s="75"/>
      <c r="M214" s="83"/>
      <c r="N214" s="152">
        <f t="shared" si="163"/>
        <v>0</v>
      </c>
      <c r="O214" s="153">
        <f t="shared" si="164"/>
        <v>0</v>
      </c>
      <c r="P214" s="153"/>
      <c r="Q214" s="78"/>
      <c r="R214" s="78"/>
      <c r="S214" s="148">
        <f t="shared" si="179"/>
        <v>0</v>
      </c>
      <c r="T214" s="78"/>
      <c r="U214" s="78"/>
      <c r="V214" s="148">
        <f t="shared" si="180"/>
        <v>0</v>
      </c>
      <c r="W214" s="148">
        <f t="shared" si="114"/>
        <v>0</v>
      </c>
      <c r="X214" s="75"/>
      <c r="Y214" s="83"/>
      <c r="Z214" s="84">
        <f t="shared" si="165"/>
        <v>0</v>
      </c>
      <c r="AA214" s="152">
        <f>IF(Parámetros!$D$18="N/A",0,W214-K214)</f>
        <v>0</v>
      </c>
      <c r="AB214" s="153">
        <f t="shared" si="166"/>
        <v>0</v>
      </c>
      <c r="AC214" s="153"/>
      <c r="AD214" s="85"/>
      <c r="AE214" s="85"/>
      <c r="AF214" s="148">
        <f t="shared" si="181"/>
        <v>0</v>
      </c>
      <c r="AG214" s="75"/>
      <c r="AH214" s="83"/>
      <c r="AI214" s="152">
        <f t="shared" si="167"/>
        <v>0</v>
      </c>
      <c r="AJ214" s="153">
        <f t="shared" si="168"/>
        <v>0</v>
      </c>
      <c r="AK214" s="153"/>
      <c r="AL214" s="78"/>
      <c r="AM214" s="78"/>
      <c r="AN214" s="148">
        <f t="shared" si="182"/>
        <v>0</v>
      </c>
      <c r="AO214" s="75"/>
      <c r="AP214" s="83"/>
      <c r="AQ214" s="152">
        <f t="shared" si="169"/>
        <v>0</v>
      </c>
      <c r="AR214" s="153">
        <f t="shared" si="170"/>
        <v>0</v>
      </c>
      <c r="AS214" s="153"/>
    </row>
    <row r="215" spans="2:45" ht="15">
      <c r="B215" s="88"/>
      <c r="C215" s="88"/>
      <c r="D215" s="110" t="s">
        <v>466</v>
      </c>
      <c r="E215" s="90" t="s">
        <v>161</v>
      </c>
      <c r="F215" s="78"/>
      <c r="G215" s="78"/>
      <c r="H215" s="148">
        <f t="shared" si="177"/>
        <v>0</v>
      </c>
      <c r="I215" s="78"/>
      <c r="J215" s="78"/>
      <c r="K215" s="148">
        <f t="shared" si="178"/>
        <v>0</v>
      </c>
      <c r="L215" s="75"/>
      <c r="M215" s="83"/>
      <c r="N215" s="152">
        <f t="shared" si="163"/>
        <v>0</v>
      </c>
      <c r="O215" s="153">
        <f t="shared" si="164"/>
        <v>0</v>
      </c>
      <c r="P215" s="153"/>
      <c r="Q215" s="78"/>
      <c r="R215" s="78"/>
      <c r="S215" s="148">
        <f t="shared" si="179"/>
        <v>0</v>
      </c>
      <c r="T215" s="78"/>
      <c r="U215" s="78"/>
      <c r="V215" s="148">
        <f t="shared" si="180"/>
        <v>0</v>
      </c>
      <c r="W215" s="148">
        <f t="shared" si="114"/>
        <v>0</v>
      </c>
      <c r="X215" s="75"/>
      <c r="Y215" s="83"/>
      <c r="Z215" s="84">
        <f t="shared" si="165"/>
        <v>0</v>
      </c>
      <c r="AA215" s="152">
        <f>IF(Parámetros!$D$18="N/A",0,W215-K215)</f>
        <v>0</v>
      </c>
      <c r="AB215" s="153">
        <f t="shared" si="166"/>
        <v>0</v>
      </c>
      <c r="AC215" s="153"/>
      <c r="AD215" s="85"/>
      <c r="AE215" s="85"/>
      <c r="AF215" s="148">
        <f t="shared" si="181"/>
        <v>0</v>
      </c>
      <c r="AG215" s="75"/>
      <c r="AH215" s="83"/>
      <c r="AI215" s="152">
        <f t="shared" si="167"/>
        <v>0</v>
      </c>
      <c r="AJ215" s="153">
        <f t="shared" si="168"/>
        <v>0</v>
      </c>
      <c r="AK215" s="153"/>
      <c r="AL215" s="78"/>
      <c r="AM215" s="78"/>
      <c r="AN215" s="148">
        <f t="shared" si="182"/>
        <v>0</v>
      </c>
      <c r="AO215" s="75"/>
      <c r="AP215" s="83"/>
      <c r="AQ215" s="152">
        <f t="shared" si="169"/>
        <v>0</v>
      </c>
      <c r="AR215" s="153">
        <f t="shared" si="170"/>
        <v>0</v>
      </c>
      <c r="AS215" s="153"/>
    </row>
    <row r="216" spans="2:45" ht="25.5">
      <c r="B216" s="88"/>
      <c r="C216" s="88"/>
      <c r="D216" s="108" t="s">
        <v>467</v>
      </c>
      <c r="E216" s="92" t="s">
        <v>311</v>
      </c>
      <c r="F216" s="78"/>
      <c r="G216" s="78"/>
      <c r="H216" s="148">
        <f>+H217+H221</f>
        <v>0</v>
      </c>
      <c r="I216" s="78"/>
      <c r="J216" s="78"/>
      <c r="K216" s="148">
        <f>+K217+K221</f>
        <v>0</v>
      </c>
      <c r="L216" s="75"/>
      <c r="M216" s="83"/>
      <c r="N216" s="152">
        <f t="shared" si="163"/>
        <v>0</v>
      </c>
      <c r="O216" s="153">
        <f t="shared" si="164"/>
        <v>0</v>
      </c>
      <c r="P216" s="153"/>
      <c r="Q216" s="78"/>
      <c r="R216" s="78"/>
      <c r="S216" s="148">
        <f>+S217+S221</f>
        <v>0</v>
      </c>
      <c r="T216" s="78"/>
      <c r="U216" s="78"/>
      <c r="V216" s="148">
        <f>+V217+V221</f>
        <v>0</v>
      </c>
      <c r="W216" s="148">
        <f t="shared" si="114"/>
        <v>0</v>
      </c>
      <c r="X216" s="75"/>
      <c r="Y216" s="83"/>
      <c r="Z216" s="84">
        <f t="shared" si="165"/>
        <v>0</v>
      </c>
      <c r="AA216" s="152">
        <f>IF(Parámetros!$D$18="N/A",0,W216-K216)</f>
        <v>0</v>
      </c>
      <c r="AB216" s="153">
        <f t="shared" si="166"/>
        <v>0</v>
      </c>
      <c r="AC216" s="153"/>
      <c r="AD216" s="85"/>
      <c r="AE216" s="85"/>
      <c r="AF216" s="148">
        <f>+AF217+AF221</f>
        <v>0</v>
      </c>
      <c r="AG216" s="75"/>
      <c r="AH216" s="83"/>
      <c r="AI216" s="152">
        <f t="shared" si="167"/>
        <v>0</v>
      </c>
      <c r="AJ216" s="153">
        <f t="shared" si="168"/>
        <v>0</v>
      </c>
      <c r="AK216" s="153"/>
      <c r="AL216" s="78"/>
      <c r="AM216" s="78"/>
      <c r="AN216" s="148">
        <f>+AN217+AN221</f>
        <v>0</v>
      </c>
      <c r="AO216" s="75"/>
      <c r="AP216" s="83"/>
      <c r="AQ216" s="152">
        <f t="shared" si="169"/>
        <v>0</v>
      </c>
      <c r="AR216" s="153">
        <f t="shared" si="170"/>
        <v>0</v>
      </c>
      <c r="AS216" s="153"/>
    </row>
    <row r="217" spans="2:45" ht="15">
      <c r="B217" s="88"/>
      <c r="C217" s="88"/>
      <c r="D217" s="109" t="s">
        <v>468</v>
      </c>
      <c r="E217" s="94" t="s">
        <v>162</v>
      </c>
      <c r="F217" s="78"/>
      <c r="G217" s="78"/>
      <c r="H217" s="148">
        <f>+H218+H219+H220</f>
        <v>0</v>
      </c>
      <c r="I217" s="78"/>
      <c r="J217" s="78"/>
      <c r="K217" s="148">
        <f>+K218+K219+K220</f>
        <v>0</v>
      </c>
      <c r="L217" s="75"/>
      <c r="M217" s="83"/>
      <c r="N217" s="152">
        <f t="shared" si="163"/>
        <v>0</v>
      </c>
      <c r="O217" s="153">
        <f t="shared" si="164"/>
        <v>0</v>
      </c>
      <c r="P217" s="153"/>
      <c r="Q217" s="78"/>
      <c r="R217" s="78"/>
      <c r="S217" s="148">
        <f>+S218+S219+S220</f>
        <v>0</v>
      </c>
      <c r="T217" s="78"/>
      <c r="U217" s="78"/>
      <c r="V217" s="148">
        <f>+V218+V219+V220</f>
        <v>0</v>
      </c>
      <c r="W217" s="148">
        <f t="shared" si="114"/>
        <v>0</v>
      </c>
      <c r="X217" s="75"/>
      <c r="Y217" s="83"/>
      <c r="Z217" s="84">
        <f t="shared" si="165"/>
        <v>0</v>
      </c>
      <c r="AA217" s="152">
        <f>IF(Parámetros!$D$18="N/A",0,W217-K217)</f>
        <v>0</v>
      </c>
      <c r="AB217" s="153">
        <f t="shared" si="166"/>
        <v>0</v>
      </c>
      <c r="AC217" s="153"/>
      <c r="AD217" s="85"/>
      <c r="AE217" s="85"/>
      <c r="AF217" s="148">
        <f>+AF218+AF219+AF220</f>
        <v>0</v>
      </c>
      <c r="AG217" s="75"/>
      <c r="AH217" s="83"/>
      <c r="AI217" s="152">
        <f t="shared" si="167"/>
        <v>0</v>
      </c>
      <c r="AJ217" s="153">
        <f t="shared" si="168"/>
        <v>0</v>
      </c>
      <c r="AK217" s="153"/>
      <c r="AL217" s="78"/>
      <c r="AM217" s="78"/>
      <c r="AN217" s="148">
        <f>+AN218+AN219+AN220</f>
        <v>0</v>
      </c>
      <c r="AO217" s="75"/>
      <c r="AP217" s="83"/>
      <c r="AQ217" s="152">
        <f t="shared" si="169"/>
        <v>0</v>
      </c>
      <c r="AR217" s="153">
        <f t="shared" si="170"/>
        <v>0</v>
      </c>
      <c r="AS217" s="153"/>
    </row>
    <row r="218" spans="2:45" ht="15">
      <c r="B218" s="88"/>
      <c r="C218" s="88"/>
      <c r="D218" s="110" t="s">
        <v>469</v>
      </c>
      <c r="E218" s="90" t="s">
        <v>312</v>
      </c>
      <c r="F218" s="78"/>
      <c r="G218" s="78"/>
      <c r="H218" s="148">
        <f aca="true" t="shared" si="183" ref="H218:H221">+F218+G218</f>
        <v>0</v>
      </c>
      <c r="I218" s="78"/>
      <c r="J218" s="78"/>
      <c r="K218" s="148">
        <f aca="true" t="shared" si="184" ref="K218:K221">+I218+J218</f>
        <v>0</v>
      </c>
      <c r="L218" s="75"/>
      <c r="M218" s="83"/>
      <c r="N218" s="152">
        <f t="shared" si="163"/>
        <v>0</v>
      </c>
      <c r="O218" s="153">
        <f t="shared" si="164"/>
        <v>0</v>
      </c>
      <c r="P218" s="153"/>
      <c r="Q218" s="78"/>
      <c r="R218" s="78"/>
      <c r="S218" s="148">
        <f aca="true" t="shared" si="185" ref="S218:S221">+Q218+R218</f>
        <v>0</v>
      </c>
      <c r="T218" s="78"/>
      <c r="U218" s="78"/>
      <c r="V218" s="148">
        <f aca="true" t="shared" si="186" ref="V218:V221">+T218+U218</f>
        <v>0</v>
      </c>
      <c r="W218" s="148">
        <f aca="true" t="shared" si="187" ref="W218:W281">+S218+V218</f>
        <v>0</v>
      </c>
      <c r="X218" s="75"/>
      <c r="Y218" s="83"/>
      <c r="Z218" s="84">
        <f aca="true" t="shared" si="188" ref="Z218:Z281">+IF($W$378&lt;1,W218/-$W$378,W218/$W$378)</f>
        <v>0</v>
      </c>
      <c r="AA218" s="152">
        <f>IF(Parámetros!$D$18="N/A",0,W218-K218)</f>
        <v>0</v>
      </c>
      <c r="AB218" s="153">
        <f t="shared" si="166"/>
        <v>0</v>
      </c>
      <c r="AC218" s="153"/>
      <c r="AD218" s="85"/>
      <c r="AE218" s="85"/>
      <c r="AF218" s="148">
        <f aca="true" t="shared" si="189" ref="AF218:AF221">+AD218+AE218</f>
        <v>0</v>
      </c>
      <c r="AG218" s="75"/>
      <c r="AH218" s="83"/>
      <c r="AI218" s="152">
        <f t="shared" si="167"/>
        <v>0</v>
      </c>
      <c r="AJ218" s="153">
        <f t="shared" si="168"/>
        <v>0</v>
      </c>
      <c r="AK218" s="153"/>
      <c r="AL218" s="78"/>
      <c r="AM218" s="78"/>
      <c r="AN218" s="148">
        <f aca="true" t="shared" si="190" ref="AN218:AN221">+AL218+AM218</f>
        <v>0</v>
      </c>
      <c r="AO218" s="75"/>
      <c r="AP218" s="83"/>
      <c r="AQ218" s="152">
        <f t="shared" si="169"/>
        <v>0</v>
      </c>
      <c r="AR218" s="153">
        <f t="shared" si="170"/>
        <v>0</v>
      </c>
      <c r="AS218" s="153"/>
    </row>
    <row r="219" spans="2:45" ht="15">
      <c r="B219" s="88"/>
      <c r="C219" s="88"/>
      <c r="D219" s="110" t="s">
        <v>470</v>
      </c>
      <c r="E219" s="90" t="s">
        <v>163</v>
      </c>
      <c r="F219" s="78"/>
      <c r="G219" s="78"/>
      <c r="H219" s="148">
        <f t="shared" si="183"/>
        <v>0</v>
      </c>
      <c r="I219" s="78"/>
      <c r="J219" s="78"/>
      <c r="K219" s="148">
        <f t="shared" si="184"/>
        <v>0</v>
      </c>
      <c r="L219" s="75"/>
      <c r="M219" s="83"/>
      <c r="N219" s="152">
        <f t="shared" si="163"/>
        <v>0</v>
      </c>
      <c r="O219" s="153">
        <f t="shared" si="164"/>
        <v>0</v>
      </c>
      <c r="P219" s="153"/>
      <c r="Q219" s="78"/>
      <c r="R219" s="78"/>
      <c r="S219" s="148">
        <f t="shared" si="185"/>
        <v>0</v>
      </c>
      <c r="T219" s="78"/>
      <c r="U219" s="78"/>
      <c r="V219" s="148">
        <f t="shared" si="186"/>
        <v>0</v>
      </c>
      <c r="W219" s="148">
        <f t="shared" si="187"/>
        <v>0</v>
      </c>
      <c r="X219" s="75"/>
      <c r="Y219" s="83"/>
      <c r="Z219" s="84">
        <f t="shared" si="188"/>
        <v>0</v>
      </c>
      <c r="AA219" s="152">
        <f>IF(Parámetros!$D$18="N/A",0,W219-K219)</f>
        <v>0</v>
      </c>
      <c r="AB219" s="153">
        <f t="shared" si="166"/>
        <v>0</v>
      </c>
      <c r="AC219" s="153"/>
      <c r="AD219" s="85"/>
      <c r="AE219" s="85"/>
      <c r="AF219" s="148">
        <f t="shared" si="189"/>
        <v>0</v>
      </c>
      <c r="AG219" s="75"/>
      <c r="AH219" s="83"/>
      <c r="AI219" s="152">
        <f t="shared" si="167"/>
        <v>0</v>
      </c>
      <c r="AJ219" s="153">
        <f t="shared" si="168"/>
        <v>0</v>
      </c>
      <c r="AK219" s="153"/>
      <c r="AL219" s="78"/>
      <c r="AM219" s="78"/>
      <c r="AN219" s="148">
        <f t="shared" si="190"/>
        <v>0</v>
      </c>
      <c r="AO219" s="75"/>
      <c r="AP219" s="83"/>
      <c r="AQ219" s="152">
        <f t="shared" si="169"/>
        <v>0</v>
      </c>
      <c r="AR219" s="153">
        <f t="shared" si="170"/>
        <v>0</v>
      </c>
      <c r="AS219" s="153"/>
    </row>
    <row r="220" spans="2:45" ht="15">
      <c r="B220" s="88"/>
      <c r="C220" s="88"/>
      <c r="D220" s="110" t="s">
        <v>471</v>
      </c>
      <c r="E220" s="90" t="s">
        <v>164</v>
      </c>
      <c r="F220" s="78"/>
      <c r="G220" s="78"/>
      <c r="H220" s="148">
        <f t="shared" si="183"/>
        <v>0</v>
      </c>
      <c r="I220" s="78"/>
      <c r="J220" s="78"/>
      <c r="K220" s="148">
        <f t="shared" si="184"/>
        <v>0</v>
      </c>
      <c r="L220" s="75"/>
      <c r="M220" s="83"/>
      <c r="N220" s="152">
        <f t="shared" si="163"/>
        <v>0</v>
      </c>
      <c r="O220" s="153">
        <f t="shared" si="164"/>
        <v>0</v>
      </c>
      <c r="P220" s="153"/>
      <c r="Q220" s="78"/>
      <c r="R220" s="78"/>
      <c r="S220" s="148">
        <f t="shared" si="185"/>
        <v>0</v>
      </c>
      <c r="T220" s="78"/>
      <c r="U220" s="78"/>
      <c r="V220" s="148">
        <f t="shared" si="186"/>
        <v>0</v>
      </c>
      <c r="W220" s="148">
        <f t="shared" si="187"/>
        <v>0</v>
      </c>
      <c r="X220" s="75"/>
      <c r="Y220" s="83"/>
      <c r="Z220" s="84">
        <f t="shared" si="188"/>
        <v>0</v>
      </c>
      <c r="AA220" s="152">
        <f>IF(Parámetros!$D$18="N/A",0,W220-K220)</f>
        <v>0</v>
      </c>
      <c r="AB220" s="153">
        <f t="shared" si="166"/>
        <v>0</v>
      </c>
      <c r="AC220" s="153"/>
      <c r="AD220" s="85"/>
      <c r="AE220" s="85"/>
      <c r="AF220" s="148">
        <f t="shared" si="189"/>
        <v>0</v>
      </c>
      <c r="AG220" s="75"/>
      <c r="AH220" s="83"/>
      <c r="AI220" s="152">
        <f t="shared" si="167"/>
        <v>0</v>
      </c>
      <c r="AJ220" s="153">
        <f t="shared" si="168"/>
        <v>0</v>
      </c>
      <c r="AK220" s="153"/>
      <c r="AL220" s="78"/>
      <c r="AM220" s="78"/>
      <c r="AN220" s="148">
        <f t="shared" si="190"/>
        <v>0</v>
      </c>
      <c r="AO220" s="75"/>
      <c r="AP220" s="83"/>
      <c r="AQ220" s="152">
        <f t="shared" si="169"/>
        <v>0</v>
      </c>
      <c r="AR220" s="153">
        <f t="shared" si="170"/>
        <v>0</v>
      </c>
      <c r="AS220" s="153"/>
    </row>
    <row r="221" spans="2:45" ht="25.5">
      <c r="B221" s="88"/>
      <c r="C221" s="88"/>
      <c r="D221" s="110" t="s">
        <v>472</v>
      </c>
      <c r="E221" s="90" t="s">
        <v>313</v>
      </c>
      <c r="F221" s="78"/>
      <c r="G221" s="78"/>
      <c r="H221" s="148">
        <f t="shared" si="183"/>
        <v>0</v>
      </c>
      <c r="I221" s="78"/>
      <c r="J221" s="78"/>
      <c r="K221" s="148">
        <f t="shared" si="184"/>
        <v>0</v>
      </c>
      <c r="L221" s="75"/>
      <c r="M221" s="83"/>
      <c r="N221" s="152">
        <f t="shared" si="163"/>
        <v>0</v>
      </c>
      <c r="O221" s="153">
        <f t="shared" si="164"/>
        <v>0</v>
      </c>
      <c r="P221" s="153"/>
      <c r="Q221" s="78"/>
      <c r="R221" s="78"/>
      <c r="S221" s="148">
        <f t="shared" si="185"/>
        <v>0</v>
      </c>
      <c r="T221" s="78"/>
      <c r="U221" s="78"/>
      <c r="V221" s="148">
        <f t="shared" si="186"/>
        <v>0</v>
      </c>
      <c r="W221" s="148">
        <f t="shared" si="187"/>
        <v>0</v>
      </c>
      <c r="X221" s="75"/>
      <c r="Y221" s="83"/>
      <c r="Z221" s="84">
        <f t="shared" si="188"/>
        <v>0</v>
      </c>
      <c r="AA221" s="152">
        <f>IF(Parámetros!$D$18="N/A",0,W221-K221)</f>
        <v>0</v>
      </c>
      <c r="AB221" s="153">
        <f t="shared" si="166"/>
        <v>0</v>
      </c>
      <c r="AC221" s="153"/>
      <c r="AD221" s="85"/>
      <c r="AE221" s="85"/>
      <c r="AF221" s="148">
        <f t="shared" si="189"/>
        <v>0</v>
      </c>
      <c r="AG221" s="75"/>
      <c r="AH221" s="83"/>
      <c r="AI221" s="152">
        <f t="shared" si="167"/>
        <v>0</v>
      </c>
      <c r="AJ221" s="153">
        <f t="shared" si="168"/>
        <v>0</v>
      </c>
      <c r="AK221" s="153"/>
      <c r="AL221" s="78"/>
      <c r="AM221" s="78"/>
      <c r="AN221" s="148">
        <f t="shared" si="190"/>
        <v>0</v>
      </c>
      <c r="AO221" s="75"/>
      <c r="AP221" s="83"/>
      <c r="AQ221" s="152">
        <f t="shared" si="169"/>
        <v>0</v>
      </c>
      <c r="AR221" s="153">
        <f t="shared" si="170"/>
        <v>0</v>
      </c>
      <c r="AS221" s="153"/>
    </row>
    <row r="222" spans="2:45" ht="15">
      <c r="B222" s="88"/>
      <c r="C222" s="88"/>
      <c r="D222" s="107" t="s">
        <v>256</v>
      </c>
      <c r="E222" s="87" t="s">
        <v>314</v>
      </c>
      <c r="F222" s="78"/>
      <c r="G222" s="78"/>
      <c r="H222" s="148">
        <f>+H223+H237</f>
        <v>0</v>
      </c>
      <c r="I222" s="78"/>
      <c r="J222" s="78"/>
      <c r="K222" s="148">
        <f>+K223+K237</f>
        <v>0</v>
      </c>
      <c r="L222" s="75"/>
      <c r="M222" s="83"/>
      <c r="N222" s="152">
        <f t="shared" si="163"/>
        <v>0</v>
      </c>
      <c r="O222" s="153">
        <f t="shared" si="164"/>
        <v>0</v>
      </c>
      <c r="P222" s="153"/>
      <c r="Q222" s="78"/>
      <c r="R222" s="78"/>
      <c r="S222" s="148">
        <f>+S223+S237</f>
        <v>0</v>
      </c>
      <c r="T222" s="78"/>
      <c r="U222" s="78"/>
      <c r="V222" s="148">
        <f>+V223+V237</f>
        <v>0</v>
      </c>
      <c r="W222" s="148">
        <f t="shared" si="187"/>
        <v>0</v>
      </c>
      <c r="X222" s="75"/>
      <c r="Y222" s="83"/>
      <c r="Z222" s="84">
        <f t="shared" si="188"/>
        <v>0</v>
      </c>
      <c r="AA222" s="152">
        <f>IF(Parámetros!$D$18="N/A",0,W222-K222)</f>
        <v>0</v>
      </c>
      <c r="AB222" s="153">
        <f t="shared" si="166"/>
        <v>0</v>
      </c>
      <c r="AC222" s="153"/>
      <c r="AD222" s="85"/>
      <c r="AE222" s="85"/>
      <c r="AF222" s="148">
        <f>+AF223+AF237</f>
        <v>0</v>
      </c>
      <c r="AG222" s="75"/>
      <c r="AH222" s="83"/>
      <c r="AI222" s="152">
        <f t="shared" si="167"/>
        <v>0</v>
      </c>
      <c r="AJ222" s="153">
        <f t="shared" si="168"/>
        <v>0</v>
      </c>
      <c r="AK222" s="153"/>
      <c r="AL222" s="78"/>
      <c r="AM222" s="78"/>
      <c r="AN222" s="148">
        <f>+AN223+AN237</f>
        <v>0</v>
      </c>
      <c r="AO222" s="75"/>
      <c r="AP222" s="83"/>
      <c r="AQ222" s="152">
        <f t="shared" si="169"/>
        <v>0</v>
      </c>
      <c r="AR222" s="153">
        <f t="shared" si="170"/>
        <v>0</v>
      </c>
      <c r="AS222" s="153"/>
    </row>
    <row r="223" spans="2:45" ht="25.5">
      <c r="B223" s="88"/>
      <c r="C223" s="88"/>
      <c r="D223" s="108" t="s">
        <v>473</v>
      </c>
      <c r="E223" s="92" t="s">
        <v>307</v>
      </c>
      <c r="F223" s="78"/>
      <c r="G223" s="78"/>
      <c r="H223" s="148">
        <f>+H224+H227+H231+H232+H233+H234+H235+H236</f>
        <v>0</v>
      </c>
      <c r="I223" s="78"/>
      <c r="J223" s="78"/>
      <c r="K223" s="148">
        <f>+K224+K227+K231+K232+K233+K234+K235+K236</f>
        <v>0</v>
      </c>
      <c r="L223" s="75"/>
      <c r="M223" s="83"/>
      <c r="N223" s="152">
        <f t="shared" si="163"/>
        <v>0</v>
      </c>
      <c r="O223" s="153">
        <f t="shared" si="164"/>
        <v>0</v>
      </c>
      <c r="P223" s="153"/>
      <c r="Q223" s="78"/>
      <c r="R223" s="78"/>
      <c r="S223" s="148">
        <f>+S224+S227+S231+S232+S233+S234+S235+S236</f>
        <v>0</v>
      </c>
      <c r="T223" s="78"/>
      <c r="U223" s="78"/>
      <c r="V223" s="148">
        <f>+V224+V227+V231+V232+V233+V234+V235+V236</f>
        <v>0</v>
      </c>
      <c r="W223" s="148">
        <f t="shared" si="187"/>
        <v>0</v>
      </c>
      <c r="X223" s="75"/>
      <c r="Y223" s="83"/>
      <c r="Z223" s="84">
        <f t="shared" si="188"/>
        <v>0</v>
      </c>
      <c r="AA223" s="152">
        <f>IF(Parámetros!$D$18="N/A",0,W223-K223)</f>
        <v>0</v>
      </c>
      <c r="AB223" s="153">
        <f t="shared" si="166"/>
        <v>0</v>
      </c>
      <c r="AC223" s="153"/>
      <c r="AD223" s="85"/>
      <c r="AE223" s="85"/>
      <c r="AF223" s="148">
        <f>+AF224+AF227+AF231+AF232+AF233+AF234+AF235+AF236</f>
        <v>0</v>
      </c>
      <c r="AG223" s="75"/>
      <c r="AH223" s="83"/>
      <c r="AI223" s="152">
        <f t="shared" si="167"/>
        <v>0</v>
      </c>
      <c r="AJ223" s="153">
        <f t="shared" si="168"/>
        <v>0</v>
      </c>
      <c r="AK223" s="153"/>
      <c r="AL223" s="78"/>
      <c r="AM223" s="78"/>
      <c r="AN223" s="148">
        <f>+AN224+AN227+AN231+AN232+AN233+AN234+AN235+AN236</f>
        <v>0</v>
      </c>
      <c r="AO223" s="75"/>
      <c r="AP223" s="83"/>
      <c r="AQ223" s="152">
        <f t="shared" si="169"/>
        <v>0</v>
      </c>
      <c r="AR223" s="153">
        <f t="shared" si="170"/>
        <v>0</v>
      </c>
      <c r="AS223" s="153"/>
    </row>
    <row r="224" spans="2:45" ht="15">
      <c r="B224" s="88"/>
      <c r="C224" s="88"/>
      <c r="D224" s="109" t="s">
        <v>474</v>
      </c>
      <c r="E224" s="94" t="s">
        <v>152</v>
      </c>
      <c r="F224" s="78"/>
      <c r="G224" s="78"/>
      <c r="H224" s="148">
        <f>+H225+H226</f>
        <v>0</v>
      </c>
      <c r="I224" s="78"/>
      <c r="J224" s="78"/>
      <c r="K224" s="148">
        <f>+K225+K226</f>
        <v>0</v>
      </c>
      <c r="L224" s="75"/>
      <c r="M224" s="83"/>
      <c r="N224" s="152">
        <f t="shared" si="163"/>
        <v>0</v>
      </c>
      <c r="O224" s="153">
        <f t="shared" si="164"/>
        <v>0</v>
      </c>
      <c r="P224" s="153"/>
      <c r="Q224" s="78"/>
      <c r="R224" s="78"/>
      <c r="S224" s="148">
        <f>+S225+S226</f>
        <v>0</v>
      </c>
      <c r="T224" s="78"/>
      <c r="U224" s="78"/>
      <c r="V224" s="148">
        <f>+V225+V226</f>
        <v>0</v>
      </c>
      <c r="W224" s="148">
        <f t="shared" si="187"/>
        <v>0</v>
      </c>
      <c r="X224" s="75"/>
      <c r="Y224" s="83"/>
      <c r="Z224" s="84">
        <f t="shared" si="188"/>
        <v>0</v>
      </c>
      <c r="AA224" s="152">
        <f>IF(Parámetros!$D$18="N/A",0,W224-K224)</f>
        <v>0</v>
      </c>
      <c r="AB224" s="153">
        <f t="shared" si="166"/>
        <v>0</v>
      </c>
      <c r="AC224" s="153"/>
      <c r="AD224" s="85"/>
      <c r="AE224" s="85"/>
      <c r="AF224" s="148">
        <f>+AF225+AF226</f>
        <v>0</v>
      </c>
      <c r="AG224" s="75"/>
      <c r="AH224" s="83"/>
      <c r="AI224" s="152">
        <f t="shared" si="167"/>
        <v>0</v>
      </c>
      <c r="AJ224" s="153">
        <f t="shared" si="168"/>
        <v>0</v>
      </c>
      <c r="AK224" s="153"/>
      <c r="AL224" s="78"/>
      <c r="AM224" s="78"/>
      <c r="AN224" s="148">
        <f>+AN225+AN226</f>
        <v>0</v>
      </c>
      <c r="AO224" s="75"/>
      <c r="AP224" s="83"/>
      <c r="AQ224" s="152">
        <f t="shared" si="169"/>
        <v>0</v>
      </c>
      <c r="AR224" s="153">
        <f t="shared" si="170"/>
        <v>0</v>
      </c>
      <c r="AS224" s="153"/>
    </row>
    <row r="225" spans="2:45" ht="15">
      <c r="B225" s="88"/>
      <c r="C225" s="88"/>
      <c r="D225" s="110" t="s">
        <v>475</v>
      </c>
      <c r="E225" s="90" t="s">
        <v>308</v>
      </c>
      <c r="F225" s="78"/>
      <c r="G225" s="78"/>
      <c r="H225" s="148">
        <f aca="true" t="shared" si="191" ref="H225:H226">+F225+G225</f>
        <v>0</v>
      </c>
      <c r="I225" s="78"/>
      <c r="J225" s="78"/>
      <c r="K225" s="148">
        <f aca="true" t="shared" si="192" ref="K225:K226">+I225+J225</f>
        <v>0</v>
      </c>
      <c r="L225" s="75"/>
      <c r="M225" s="83"/>
      <c r="N225" s="152">
        <f t="shared" si="163"/>
        <v>0</v>
      </c>
      <c r="O225" s="153">
        <f t="shared" si="164"/>
        <v>0</v>
      </c>
      <c r="P225" s="153"/>
      <c r="Q225" s="78"/>
      <c r="R225" s="78"/>
      <c r="S225" s="148">
        <f aca="true" t="shared" si="193" ref="S225:S226">+Q225+R225</f>
        <v>0</v>
      </c>
      <c r="T225" s="78"/>
      <c r="U225" s="78"/>
      <c r="V225" s="148">
        <f aca="true" t="shared" si="194" ref="V225:V226">+T225+U225</f>
        <v>0</v>
      </c>
      <c r="W225" s="148">
        <f t="shared" si="187"/>
        <v>0</v>
      </c>
      <c r="X225" s="75"/>
      <c r="Y225" s="83"/>
      <c r="Z225" s="84">
        <f t="shared" si="188"/>
        <v>0</v>
      </c>
      <c r="AA225" s="152">
        <f>IF(Parámetros!$D$18="N/A",0,W225-K225)</f>
        <v>0</v>
      </c>
      <c r="AB225" s="153">
        <f t="shared" si="166"/>
        <v>0</v>
      </c>
      <c r="AC225" s="153"/>
      <c r="AD225" s="85"/>
      <c r="AE225" s="85"/>
      <c r="AF225" s="148">
        <f aca="true" t="shared" si="195" ref="AF225:AF226">+AD225+AE225</f>
        <v>0</v>
      </c>
      <c r="AG225" s="75"/>
      <c r="AH225" s="83"/>
      <c r="AI225" s="152">
        <f t="shared" si="167"/>
        <v>0</v>
      </c>
      <c r="AJ225" s="153">
        <f t="shared" si="168"/>
        <v>0</v>
      </c>
      <c r="AK225" s="153"/>
      <c r="AL225" s="78"/>
      <c r="AM225" s="78"/>
      <c r="AN225" s="148">
        <f aca="true" t="shared" si="196" ref="AN225:AN226">+AL225+AM225</f>
        <v>0</v>
      </c>
      <c r="AO225" s="75"/>
      <c r="AP225" s="83"/>
      <c r="AQ225" s="152">
        <f t="shared" si="169"/>
        <v>0</v>
      </c>
      <c r="AR225" s="153">
        <f t="shared" si="170"/>
        <v>0</v>
      </c>
      <c r="AS225" s="153"/>
    </row>
    <row r="226" spans="2:45" ht="15">
      <c r="B226" s="88"/>
      <c r="C226" s="88"/>
      <c r="D226" s="110" t="s">
        <v>476</v>
      </c>
      <c r="E226" s="90" t="s">
        <v>153</v>
      </c>
      <c r="F226" s="78"/>
      <c r="G226" s="78"/>
      <c r="H226" s="148">
        <f t="shared" si="191"/>
        <v>0</v>
      </c>
      <c r="I226" s="78"/>
      <c r="J226" s="78"/>
      <c r="K226" s="148">
        <f t="shared" si="192"/>
        <v>0</v>
      </c>
      <c r="L226" s="75"/>
      <c r="M226" s="83"/>
      <c r="N226" s="152">
        <f t="shared" si="163"/>
        <v>0</v>
      </c>
      <c r="O226" s="153">
        <f t="shared" si="164"/>
        <v>0</v>
      </c>
      <c r="P226" s="153"/>
      <c r="Q226" s="78"/>
      <c r="R226" s="78"/>
      <c r="S226" s="148">
        <f t="shared" si="193"/>
        <v>0</v>
      </c>
      <c r="T226" s="78"/>
      <c r="U226" s="78"/>
      <c r="V226" s="148">
        <f t="shared" si="194"/>
        <v>0</v>
      </c>
      <c r="W226" s="148">
        <f t="shared" si="187"/>
        <v>0</v>
      </c>
      <c r="X226" s="75"/>
      <c r="Y226" s="83"/>
      <c r="Z226" s="84">
        <f t="shared" si="188"/>
        <v>0</v>
      </c>
      <c r="AA226" s="152">
        <f>IF(Parámetros!$D$18="N/A",0,W226-K226)</f>
        <v>0</v>
      </c>
      <c r="AB226" s="153">
        <f t="shared" si="166"/>
        <v>0</v>
      </c>
      <c r="AC226" s="153"/>
      <c r="AD226" s="85"/>
      <c r="AE226" s="85"/>
      <c r="AF226" s="148">
        <f t="shared" si="195"/>
        <v>0</v>
      </c>
      <c r="AG226" s="75"/>
      <c r="AH226" s="83"/>
      <c r="AI226" s="152">
        <f t="shared" si="167"/>
        <v>0</v>
      </c>
      <c r="AJ226" s="153">
        <f t="shared" si="168"/>
        <v>0</v>
      </c>
      <c r="AK226" s="153"/>
      <c r="AL226" s="78"/>
      <c r="AM226" s="78"/>
      <c r="AN226" s="148">
        <f t="shared" si="196"/>
        <v>0</v>
      </c>
      <c r="AO226" s="75"/>
      <c r="AP226" s="83"/>
      <c r="AQ226" s="152">
        <f t="shared" si="169"/>
        <v>0</v>
      </c>
      <c r="AR226" s="153">
        <f t="shared" si="170"/>
        <v>0</v>
      </c>
      <c r="AS226" s="153"/>
    </row>
    <row r="227" spans="2:45" ht="15">
      <c r="B227" s="88"/>
      <c r="C227" s="88"/>
      <c r="D227" s="109" t="s">
        <v>477</v>
      </c>
      <c r="E227" s="94" t="s">
        <v>154</v>
      </c>
      <c r="F227" s="78"/>
      <c r="G227" s="78"/>
      <c r="H227" s="148">
        <f>+H228+H229+H230</f>
        <v>0</v>
      </c>
      <c r="I227" s="78"/>
      <c r="J227" s="78"/>
      <c r="K227" s="148">
        <f>+K228+K229+K230</f>
        <v>0</v>
      </c>
      <c r="L227" s="75"/>
      <c r="M227" s="83"/>
      <c r="N227" s="152">
        <f t="shared" si="163"/>
        <v>0</v>
      </c>
      <c r="O227" s="153">
        <f t="shared" si="164"/>
        <v>0</v>
      </c>
      <c r="P227" s="153"/>
      <c r="Q227" s="78"/>
      <c r="R227" s="78"/>
      <c r="S227" s="148">
        <f>+S228+S229+S230</f>
        <v>0</v>
      </c>
      <c r="T227" s="78"/>
      <c r="U227" s="78"/>
      <c r="V227" s="148">
        <f>+V228+V229+V230</f>
        <v>0</v>
      </c>
      <c r="W227" s="148">
        <f t="shared" si="187"/>
        <v>0</v>
      </c>
      <c r="X227" s="75"/>
      <c r="Y227" s="83"/>
      <c r="Z227" s="84">
        <f t="shared" si="188"/>
        <v>0</v>
      </c>
      <c r="AA227" s="152">
        <f>IF(Parámetros!$D$18="N/A",0,W227-K227)</f>
        <v>0</v>
      </c>
      <c r="AB227" s="153">
        <f t="shared" si="166"/>
        <v>0</v>
      </c>
      <c r="AC227" s="153"/>
      <c r="AD227" s="85"/>
      <c r="AE227" s="85"/>
      <c r="AF227" s="148">
        <f>+AF228+AF229+AF230</f>
        <v>0</v>
      </c>
      <c r="AG227" s="75"/>
      <c r="AH227" s="83"/>
      <c r="AI227" s="152">
        <f t="shared" si="167"/>
        <v>0</v>
      </c>
      <c r="AJ227" s="153">
        <f t="shared" si="168"/>
        <v>0</v>
      </c>
      <c r="AK227" s="153"/>
      <c r="AL227" s="78"/>
      <c r="AM227" s="78"/>
      <c r="AN227" s="148">
        <f>+AN228+AN229+AN230</f>
        <v>0</v>
      </c>
      <c r="AO227" s="75"/>
      <c r="AP227" s="83"/>
      <c r="AQ227" s="152">
        <f t="shared" si="169"/>
        <v>0</v>
      </c>
      <c r="AR227" s="153">
        <f t="shared" si="170"/>
        <v>0</v>
      </c>
      <c r="AS227" s="153"/>
    </row>
    <row r="228" spans="2:45" ht="15">
      <c r="B228" s="88"/>
      <c r="C228" s="88"/>
      <c r="D228" s="110" t="s">
        <v>478</v>
      </c>
      <c r="E228" s="90" t="s">
        <v>309</v>
      </c>
      <c r="F228" s="78"/>
      <c r="G228" s="78"/>
      <c r="H228" s="148">
        <f aca="true" t="shared" si="197" ref="H228:H236">+F228+G228</f>
        <v>0</v>
      </c>
      <c r="I228" s="78"/>
      <c r="J228" s="78"/>
      <c r="K228" s="148">
        <f aca="true" t="shared" si="198" ref="K228:K236">+I228+J228</f>
        <v>0</v>
      </c>
      <c r="L228" s="75"/>
      <c r="M228" s="83"/>
      <c r="N228" s="152">
        <f t="shared" si="163"/>
        <v>0</v>
      </c>
      <c r="O228" s="153">
        <f t="shared" si="164"/>
        <v>0</v>
      </c>
      <c r="P228" s="153"/>
      <c r="Q228" s="78"/>
      <c r="R228" s="78"/>
      <c r="S228" s="148">
        <f aca="true" t="shared" si="199" ref="S228:S236">+Q228+R228</f>
        <v>0</v>
      </c>
      <c r="T228" s="78"/>
      <c r="U228" s="78"/>
      <c r="V228" s="148">
        <f aca="true" t="shared" si="200" ref="V228:V236">+T228+U228</f>
        <v>0</v>
      </c>
      <c r="W228" s="148">
        <f t="shared" si="187"/>
        <v>0</v>
      </c>
      <c r="X228" s="75"/>
      <c r="Y228" s="83"/>
      <c r="Z228" s="84">
        <f t="shared" si="188"/>
        <v>0</v>
      </c>
      <c r="AA228" s="152">
        <f>IF(Parámetros!$D$18="N/A",0,W228-K228)</f>
        <v>0</v>
      </c>
      <c r="AB228" s="153">
        <f t="shared" si="166"/>
        <v>0</v>
      </c>
      <c r="AC228" s="153"/>
      <c r="AD228" s="85"/>
      <c r="AE228" s="85"/>
      <c r="AF228" s="148">
        <f aca="true" t="shared" si="201" ref="AF228:AF236">+AD228+AE228</f>
        <v>0</v>
      </c>
      <c r="AG228" s="75"/>
      <c r="AH228" s="83"/>
      <c r="AI228" s="152">
        <f t="shared" si="167"/>
        <v>0</v>
      </c>
      <c r="AJ228" s="153">
        <f t="shared" si="168"/>
        <v>0</v>
      </c>
      <c r="AK228" s="153"/>
      <c r="AL228" s="78"/>
      <c r="AM228" s="78"/>
      <c r="AN228" s="148">
        <f aca="true" t="shared" si="202" ref="AN228:AN236">+AL228+AM228</f>
        <v>0</v>
      </c>
      <c r="AO228" s="75"/>
      <c r="AP228" s="83"/>
      <c r="AQ228" s="152">
        <f t="shared" si="169"/>
        <v>0</v>
      </c>
      <c r="AR228" s="153">
        <f t="shared" si="170"/>
        <v>0</v>
      </c>
      <c r="AS228" s="153"/>
    </row>
    <row r="229" spans="2:45" ht="15">
      <c r="B229" s="88"/>
      <c r="C229" s="88"/>
      <c r="D229" s="110" t="s">
        <v>479</v>
      </c>
      <c r="E229" s="90" t="s">
        <v>310</v>
      </c>
      <c r="F229" s="78"/>
      <c r="G229" s="78"/>
      <c r="H229" s="148">
        <f t="shared" si="197"/>
        <v>0</v>
      </c>
      <c r="I229" s="78"/>
      <c r="J229" s="78"/>
      <c r="K229" s="148">
        <f t="shared" si="198"/>
        <v>0</v>
      </c>
      <c r="L229" s="75"/>
      <c r="M229" s="83"/>
      <c r="N229" s="152">
        <f t="shared" si="163"/>
        <v>0</v>
      </c>
      <c r="O229" s="153">
        <f t="shared" si="164"/>
        <v>0</v>
      </c>
      <c r="P229" s="153"/>
      <c r="Q229" s="78"/>
      <c r="R229" s="78"/>
      <c r="S229" s="148">
        <f t="shared" si="199"/>
        <v>0</v>
      </c>
      <c r="T229" s="78"/>
      <c r="U229" s="78"/>
      <c r="V229" s="148">
        <f t="shared" si="200"/>
        <v>0</v>
      </c>
      <c r="W229" s="148">
        <f t="shared" si="187"/>
        <v>0</v>
      </c>
      <c r="X229" s="75"/>
      <c r="Y229" s="83"/>
      <c r="Z229" s="84">
        <f t="shared" si="188"/>
        <v>0</v>
      </c>
      <c r="AA229" s="152">
        <f>IF(Parámetros!$D$18="N/A",0,W229-K229)</f>
        <v>0</v>
      </c>
      <c r="AB229" s="153">
        <f t="shared" si="166"/>
        <v>0</v>
      </c>
      <c r="AC229" s="153"/>
      <c r="AD229" s="85"/>
      <c r="AE229" s="85"/>
      <c r="AF229" s="148">
        <f t="shared" si="201"/>
        <v>0</v>
      </c>
      <c r="AG229" s="75"/>
      <c r="AH229" s="83"/>
      <c r="AI229" s="152">
        <f t="shared" si="167"/>
        <v>0</v>
      </c>
      <c r="AJ229" s="153">
        <f t="shared" si="168"/>
        <v>0</v>
      </c>
      <c r="AK229" s="153"/>
      <c r="AL229" s="78"/>
      <c r="AM229" s="78"/>
      <c r="AN229" s="148">
        <f t="shared" si="202"/>
        <v>0</v>
      </c>
      <c r="AO229" s="75"/>
      <c r="AP229" s="83"/>
      <c r="AQ229" s="152">
        <f t="shared" si="169"/>
        <v>0</v>
      </c>
      <c r="AR229" s="153">
        <f t="shared" si="170"/>
        <v>0</v>
      </c>
      <c r="AS229" s="153"/>
    </row>
    <row r="230" spans="2:45" ht="15">
      <c r="B230" s="80"/>
      <c r="C230" s="80"/>
      <c r="D230" s="110" t="s">
        <v>480</v>
      </c>
      <c r="E230" s="90" t="s">
        <v>155</v>
      </c>
      <c r="F230" s="78"/>
      <c r="G230" s="78"/>
      <c r="H230" s="148">
        <f t="shared" si="197"/>
        <v>0</v>
      </c>
      <c r="I230" s="78"/>
      <c r="J230" s="78"/>
      <c r="K230" s="148">
        <f t="shared" si="198"/>
        <v>0</v>
      </c>
      <c r="L230" s="75"/>
      <c r="M230" s="83"/>
      <c r="N230" s="152">
        <f t="shared" si="163"/>
        <v>0</v>
      </c>
      <c r="O230" s="153">
        <f t="shared" si="164"/>
        <v>0</v>
      </c>
      <c r="P230" s="153"/>
      <c r="Q230" s="78"/>
      <c r="R230" s="78"/>
      <c r="S230" s="148">
        <f t="shared" si="199"/>
        <v>0</v>
      </c>
      <c r="T230" s="78"/>
      <c r="U230" s="78"/>
      <c r="V230" s="148">
        <f t="shared" si="200"/>
        <v>0</v>
      </c>
      <c r="W230" s="148">
        <f t="shared" si="187"/>
        <v>0</v>
      </c>
      <c r="X230" s="75"/>
      <c r="Y230" s="83"/>
      <c r="Z230" s="84">
        <f t="shared" si="188"/>
        <v>0</v>
      </c>
      <c r="AA230" s="152">
        <f>IF(Parámetros!$D$18="N/A",0,W230-K230)</f>
        <v>0</v>
      </c>
      <c r="AB230" s="153">
        <f t="shared" si="166"/>
        <v>0</v>
      </c>
      <c r="AC230" s="153"/>
      <c r="AD230" s="85"/>
      <c r="AE230" s="85"/>
      <c r="AF230" s="148">
        <f t="shared" si="201"/>
        <v>0</v>
      </c>
      <c r="AG230" s="75"/>
      <c r="AH230" s="83"/>
      <c r="AI230" s="152">
        <f t="shared" si="167"/>
        <v>0</v>
      </c>
      <c r="AJ230" s="153">
        <f t="shared" si="168"/>
        <v>0</v>
      </c>
      <c r="AK230" s="153"/>
      <c r="AL230" s="78"/>
      <c r="AM230" s="78"/>
      <c r="AN230" s="148">
        <f t="shared" si="202"/>
        <v>0</v>
      </c>
      <c r="AO230" s="75"/>
      <c r="AP230" s="83"/>
      <c r="AQ230" s="152">
        <f t="shared" si="169"/>
        <v>0</v>
      </c>
      <c r="AR230" s="153">
        <f t="shared" si="170"/>
        <v>0</v>
      </c>
      <c r="AS230" s="153"/>
    </row>
    <row r="231" spans="2:45" ht="15">
      <c r="B231" s="80"/>
      <c r="C231" s="80"/>
      <c r="D231" s="110" t="s">
        <v>481</v>
      </c>
      <c r="E231" s="90" t="s">
        <v>156</v>
      </c>
      <c r="F231" s="78"/>
      <c r="G231" s="78"/>
      <c r="H231" s="148">
        <f t="shared" si="197"/>
        <v>0</v>
      </c>
      <c r="I231" s="78"/>
      <c r="J231" s="78"/>
      <c r="K231" s="148">
        <f t="shared" si="198"/>
        <v>0</v>
      </c>
      <c r="L231" s="75"/>
      <c r="M231" s="83"/>
      <c r="N231" s="152">
        <f t="shared" si="163"/>
        <v>0</v>
      </c>
      <c r="O231" s="153">
        <f t="shared" si="164"/>
        <v>0</v>
      </c>
      <c r="P231" s="153"/>
      <c r="Q231" s="78"/>
      <c r="R231" s="78"/>
      <c r="S231" s="148">
        <f t="shared" si="199"/>
        <v>0</v>
      </c>
      <c r="T231" s="78"/>
      <c r="U231" s="78"/>
      <c r="V231" s="148">
        <f t="shared" si="200"/>
        <v>0</v>
      </c>
      <c r="W231" s="148">
        <f t="shared" si="187"/>
        <v>0</v>
      </c>
      <c r="X231" s="75"/>
      <c r="Y231" s="83"/>
      <c r="Z231" s="84">
        <f t="shared" si="188"/>
        <v>0</v>
      </c>
      <c r="AA231" s="152">
        <f>IF(Parámetros!$D$18="N/A",0,W231-K231)</f>
        <v>0</v>
      </c>
      <c r="AB231" s="153">
        <f t="shared" si="166"/>
        <v>0</v>
      </c>
      <c r="AC231" s="153"/>
      <c r="AD231" s="85"/>
      <c r="AE231" s="85"/>
      <c r="AF231" s="148">
        <f t="shared" si="201"/>
        <v>0</v>
      </c>
      <c r="AG231" s="75"/>
      <c r="AH231" s="83"/>
      <c r="AI231" s="152">
        <f t="shared" si="167"/>
        <v>0</v>
      </c>
      <c r="AJ231" s="153">
        <f t="shared" si="168"/>
        <v>0</v>
      </c>
      <c r="AK231" s="153"/>
      <c r="AL231" s="78"/>
      <c r="AM231" s="78"/>
      <c r="AN231" s="148">
        <f t="shared" si="202"/>
        <v>0</v>
      </c>
      <c r="AO231" s="75"/>
      <c r="AP231" s="83"/>
      <c r="AQ231" s="152">
        <f t="shared" si="169"/>
        <v>0</v>
      </c>
      <c r="AR231" s="153">
        <f t="shared" si="170"/>
        <v>0</v>
      </c>
      <c r="AS231" s="153"/>
    </row>
    <row r="232" spans="2:45" ht="15">
      <c r="B232" s="80"/>
      <c r="C232" s="80"/>
      <c r="D232" s="110" t="s">
        <v>482</v>
      </c>
      <c r="E232" s="90" t="s">
        <v>157</v>
      </c>
      <c r="F232" s="78"/>
      <c r="G232" s="78"/>
      <c r="H232" s="148">
        <f t="shared" si="197"/>
        <v>0</v>
      </c>
      <c r="I232" s="78"/>
      <c r="J232" s="78"/>
      <c r="K232" s="148">
        <f t="shared" si="198"/>
        <v>0</v>
      </c>
      <c r="L232" s="75"/>
      <c r="M232" s="83"/>
      <c r="N232" s="152">
        <f aca="true" t="shared" si="203" ref="N232:N263">+K232-H232</f>
        <v>0</v>
      </c>
      <c r="O232" s="153">
        <f aca="true" t="shared" si="204" ref="O232:O263">IF(ISERROR(IF(AND(H232&gt;1,K232=0),0%,IF(AND(H232=0,K232&gt;1),100%,N232/H232))),0,IF(AND(H232&gt;1,K232=0),0%,IF(AND(H232=0,K232&gt;1),100%,N232/H232)))</f>
        <v>0</v>
      </c>
      <c r="P232" s="153"/>
      <c r="Q232" s="78"/>
      <c r="R232" s="78"/>
      <c r="S232" s="148">
        <f t="shared" si="199"/>
        <v>0</v>
      </c>
      <c r="T232" s="78"/>
      <c r="U232" s="78"/>
      <c r="V232" s="148">
        <f t="shared" si="200"/>
        <v>0</v>
      </c>
      <c r="W232" s="148">
        <f t="shared" si="187"/>
        <v>0</v>
      </c>
      <c r="X232" s="75"/>
      <c r="Y232" s="83"/>
      <c r="Z232" s="84">
        <f t="shared" si="188"/>
        <v>0</v>
      </c>
      <c r="AA232" s="152">
        <f>IF(Parámetros!$D$18="N/A",0,W232-K232)</f>
        <v>0</v>
      </c>
      <c r="AB232" s="153">
        <f aca="true" t="shared" si="205" ref="AB232:AB263">IF(ISERROR(IF(AND(K232&gt;1,W232=0),0%,IF(AND(K232=0,W232&gt;1),100%,AA232/K232))),0,IF(AND(K232&gt;1,W232=0),0%,IF(AND(K232=0,W232&gt;1),100%,AA232/K232)))</f>
        <v>0</v>
      </c>
      <c r="AC232" s="153"/>
      <c r="AD232" s="85"/>
      <c r="AE232" s="85"/>
      <c r="AF232" s="148">
        <f t="shared" si="201"/>
        <v>0</v>
      </c>
      <c r="AG232" s="75"/>
      <c r="AH232" s="83"/>
      <c r="AI232" s="152">
        <f aca="true" t="shared" si="206" ref="AI232:AI263">+AF232-W232</f>
        <v>0</v>
      </c>
      <c r="AJ232" s="153">
        <f aca="true" t="shared" si="207" ref="AJ232:AJ263">IF(ISERROR(IF(AND(W232&gt;1,AF232=0),0%,IF(AND(W232=0,AF232&gt;1),100%,AI232/W232))),0,IF(AND(W232&gt;1,AF232=0),0%,IF(AND(W232=0,AF232&gt;1),100%,AI232/W232)))</f>
        <v>0</v>
      </c>
      <c r="AK232" s="153"/>
      <c r="AL232" s="78"/>
      <c r="AM232" s="78"/>
      <c r="AN232" s="148">
        <f t="shared" si="202"/>
        <v>0</v>
      </c>
      <c r="AO232" s="75"/>
      <c r="AP232" s="83"/>
      <c r="AQ232" s="152">
        <f aca="true" t="shared" si="208" ref="AQ232:AQ263">+AN232-AF232</f>
        <v>0</v>
      </c>
      <c r="AR232" s="153">
        <f aca="true" t="shared" si="209" ref="AR232:AR263">IF(ISERROR(IF(AND(AF232&gt;1,AN232=0),0%,IF(AND(AF232=0,AN232&gt;1),100%,AQ232/AF232))),0,IF(AND(AF232&gt;1,AN232=0),0%,IF(AND(AF232=0,AN232&gt;1),100%,AQ232/AF232)))</f>
        <v>0</v>
      </c>
      <c r="AS232" s="153"/>
    </row>
    <row r="233" spans="2:45" ht="15">
      <c r="B233" s="88"/>
      <c r="C233" s="88"/>
      <c r="D233" s="110" t="s">
        <v>483</v>
      </c>
      <c r="E233" s="90" t="s">
        <v>158</v>
      </c>
      <c r="F233" s="78"/>
      <c r="G233" s="78"/>
      <c r="H233" s="148">
        <f t="shared" si="197"/>
        <v>0</v>
      </c>
      <c r="I233" s="78"/>
      <c r="J233" s="78"/>
      <c r="K233" s="148">
        <f t="shared" si="198"/>
        <v>0</v>
      </c>
      <c r="L233" s="75"/>
      <c r="M233" s="83"/>
      <c r="N233" s="152">
        <f t="shared" si="203"/>
        <v>0</v>
      </c>
      <c r="O233" s="153">
        <f t="shared" si="204"/>
        <v>0</v>
      </c>
      <c r="P233" s="153"/>
      <c r="Q233" s="78"/>
      <c r="R233" s="78"/>
      <c r="S233" s="148">
        <f t="shared" si="199"/>
        <v>0</v>
      </c>
      <c r="T233" s="78"/>
      <c r="U233" s="78"/>
      <c r="V233" s="148">
        <f t="shared" si="200"/>
        <v>0</v>
      </c>
      <c r="W233" s="148">
        <f t="shared" si="187"/>
        <v>0</v>
      </c>
      <c r="X233" s="75"/>
      <c r="Y233" s="83"/>
      <c r="Z233" s="84">
        <f t="shared" si="188"/>
        <v>0</v>
      </c>
      <c r="AA233" s="152">
        <f>IF(Parámetros!$D$18="N/A",0,W233-K233)</f>
        <v>0</v>
      </c>
      <c r="AB233" s="153">
        <f t="shared" si="205"/>
        <v>0</v>
      </c>
      <c r="AC233" s="153"/>
      <c r="AD233" s="85"/>
      <c r="AE233" s="85"/>
      <c r="AF233" s="148">
        <f t="shared" si="201"/>
        <v>0</v>
      </c>
      <c r="AG233" s="75"/>
      <c r="AH233" s="83"/>
      <c r="AI233" s="152">
        <f t="shared" si="206"/>
        <v>0</v>
      </c>
      <c r="AJ233" s="153">
        <f t="shared" si="207"/>
        <v>0</v>
      </c>
      <c r="AK233" s="153"/>
      <c r="AL233" s="78"/>
      <c r="AM233" s="78"/>
      <c r="AN233" s="148">
        <f t="shared" si="202"/>
        <v>0</v>
      </c>
      <c r="AO233" s="75"/>
      <c r="AP233" s="83"/>
      <c r="AQ233" s="152">
        <f t="shared" si="208"/>
        <v>0</v>
      </c>
      <c r="AR233" s="153">
        <f t="shared" si="209"/>
        <v>0</v>
      </c>
      <c r="AS233" s="153"/>
    </row>
    <row r="234" spans="2:45" ht="15">
      <c r="B234" s="88"/>
      <c r="C234" s="88"/>
      <c r="D234" s="110" t="s">
        <v>484</v>
      </c>
      <c r="E234" s="90" t="s">
        <v>159</v>
      </c>
      <c r="F234" s="78"/>
      <c r="G234" s="78"/>
      <c r="H234" s="148">
        <f t="shared" si="197"/>
        <v>0</v>
      </c>
      <c r="I234" s="78"/>
      <c r="J234" s="78"/>
      <c r="K234" s="148">
        <f t="shared" si="198"/>
        <v>0</v>
      </c>
      <c r="L234" s="75"/>
      <c r="M234" s="83"/>
      <c r="N234" s="152">
        <f t="shared" si="203"/>
        <v>0</v>
      </c>
      <c r="O234" s="153">
        <f t="shared" si="204"/>
        <v>0</v>
      </c>
      <c r="P234" s="153"/>
      <c r="Q234" s="78"/>
      <c r="R234" s="78"/>
      <c r="S234" s="148">
        <f t="shared" si="199"/>
        <v>0</v>
      </c>
      <c r="T234" s="78"/>
      <c r="U234" s="78"/>
      <c r="V234" s="148">
        <f t="shared" si="200"/>
        <v>0</v>
      </c>
      <c r="W234" s="148">
        <f t="shared" si="187"/>
        <v>0</v>
      </c>
      <c r="X234" s="75"/>
      <c r="Y234" s="83"/>
      <c r="Z234" s="84">
        <f t="shared" si="188"/>
        <v>0</v>
      </c>
      <c r="AA234" s="152">
        <f>IF(Parámetros!$D$18="N/A",0,W234-K234)</f>
        <v>0</v>
      </c>
      <c r="AB234" s="153">
        <f t="shared" si="205"/>
        <v>0</v>
      </c>
      <c r="AC234" s="153"/>
      <c r="AD234" s="85"/>
      <c r="AE234" s="85"/>
      <c r="AF234" s="148">
        <f t="shared" si="201"/>
        <v>0</v>
      </c>
      <c r="AG234" s="75"/>
      <c r="AH234" s="83"/>
      <c r="AI234" s="152">
        <f t="shared" si="206"/>
        <v>0</v>
      </c>
      <c r="AJ234" s="153">
        <f t="shared" si="207"/>
        <v>0</v>
      </c>
      <c r="AK234" s="153"/>
      <c r="AL234" s="78"/>
      <c r="AM234" s="78"/>
      <c r="AN234" s="148">
        <f t="shared" si="202"/>
        <v>0</v>
      </c>
      <c r="AO234" s="75"/>
      <c r="AP234" s="83"/>
      <c r="AQ234" s="152">
        <f t="shared" si="208"/>
        <v>0</v>
      </c>
      <c r="AR234" s="153">
        <f t="shared" si="209"/>
        <v>0</v>
      </c>
      <c r="AS234" s="153"/>
    </row>
    <row r="235" spans="2:45" ht="15">
      <c r="B235" s="88"/>
      <c r="C235" s="88"/>
      <c r="D235" s="110" t="s">
        <v>485</v>
      </c>
      <c r="E235" s="90" t="s">
        <v>160</v>
      </c>
      <c r="F235" s="78"/>
      <c r="G235" s="78"/>
      <c r="H235" s="148">
        <f t="shared" si="197"/>
        <v>0</v>
      </c>
      <c r="I235" s="78"/>
      <c r="J235" s="78"/>
      <c r="K235" s="148">
        <f t="shared" si="198"/>
        <v>0</v>
      </c>
      <c r="L235" s="75"/>
      <c r="M235" s="83"/>
      <c r="N235" s="152">
        <f t="shared" si="203"/>
        <v>0</v>
      </c>
      <c r="O235" s="153">
        <f t="shared" si="204"/>
        <v>0</v>
      </c>
      <c r="P235" s="153"/>
      <c r="Q235" s="78"/>
      <c r="R235" s="78"/>
      <c r="S235" s="148">
        <f t="shared" si="199"/>
        <v>0</v>
      </c>
      <c r="T235" s="78"/>
      <c r="U235" s="78"/>
      <c r="V235" s="148">
        <f t="shared" si="200"/>
        <v>0</v>
      </c>
      <c r="W235" s="148">
        <f t="shared" si="187"/>
        <v>0</v>
      </c>
      <c r="X235" s="75"/>
      <c r="Y235" s="83"/>
      <c r="Z235" s="84">
        <f t="shared" si="188"/>
        <v>0</v>
      </c>
      <c r="AA235" s="152">
        <f>IF(Parámetros!$D$18="N/A",0,W235-K235)</f>
        <v>0</v>
      </c>
      <c r="AB235" s="153">
        <f t="shared" si="205"/>
        <v>0</v>
      </c>
      <c r="AC235" s="153"/>
      <c r="AD235" s="85"/>
      <c r="AE235" s="85"/>
      <c r="AF235" s="148">
        <f t="shared" si="201"/>
        <v>0</v>
      </c>
      <c r="AG235" s="75"/>
      <c r="AH235" s="83"/>
      <c r="AI235" s="152">
        <f t="shared" si="206"/>
        <v>0</v>
      </c>
      <c r="AJ235" s="153">
        <f t="shared" si="207"/>
        <v>0</v>
      </c>
      <c r="AK235" s="153"/>
      <c r="AL235" s="78"/>
      <c r="AM235" s="78"/>
      <c r="AN235" s="148">
        <f t="shared" si="202"/>
        <v>0</v>
      </c>
      <c r="AO235" s="75"/>
      <c r="AP235" s="83"/>
      <c r="AQ235" s="152">
        <f t="shared" si="208"/>
        <v>0</v>
      </c>
      <c r="AR235" s="153">
        <f t="shared" si="209"/>
        <v>0</v>
      </c>
      <c r="AS235" s="153"/>
    </row>
    <row r="236" spans="2:45" ht="15">
      <c r="B236" s="88"/>
      <c r="C236" s="88"/>
      <c r="D236" s="110" t="s">
        <v>486</v>
      </c>
      <c r="E236" s="90" t="s">
        <v>161</v>
      </c>
      <c r="F236" s="78"/>
      <c r="G236" s="78"/>
      <c r="H236" s="148">
        <f t="shared" si="197"/>
        <v>0</v>
      </c>
      <c r="I236" s="78"/>
      <c r="J236" s="78"/>
      <c r="K236" s="148">
        <f t="shared" si="198"/>
        <v>0</v>
      </c>
      <c r="L236" s="75"/>
      <c r="M236" s="83"/>
      <c r="N236" s="152">
        <f t="shared" si="203"/>
        <v>0</v>
      </c>
      <c r="O236" s="153">
        <f t="shared" si="204"/>
        <v>0</v>
      </c>
      <c r="P236" s="153"/>
      <c r="Q236" s="78"/>
      <c r="R236" s="78"/>
      <c r="S236" s="148">
        <f t="shared" si="199"/>
        <v>0</v>
      </c>
      <c r="T236" s="78"/>
      <c r="U236" s="78"/>
      <c r="V236" s="148">
        <f t="shared" si="200"/>
        <v>0</v>
      </c>
      <c r="W236" s="148">
        <f t="shared" si="187"/>
        <v>0</v>
      </c>
      <c r="X236" s="75"/>
      <c r="Y236" s="83"/>
      <c r="Z236" s="84">
        <f t="shared" si="188"/>
        <v>0</v>
      </c>
      <c r="AA236" s="152">
        <f>IF(Parámetros!$D$18="N/A",0,W236-K236)</f>
        <v>0</v>
      </c>
      <c r="AB236" s="153">
        <f t="shared" si="205"/>
        <v>0</v>
      </c>
      <c r="AC236" s="153"/>
      <c r="AD236" s="85"/>
      <c r="AE236" s="85"/>
      <c r="AF236" s="148">
        <f t="shared" si="201"/>
        <v>0</v>
      </c>
      <c r="AG236" s="75"/>
      <c r="AH236" s="83"/>
      <c r="AI236" s="152">
        <f t="shared" si="206"/>
        <v>0</v>
      </c>
      <c r="AJ236" s="153">
        <f t="shared" si="207"/>
        <v>0</v>
      </c>
      <c r="AK236" s="153"/>
      <c r="AL236" s="78"/>
      <c r="AM236" s="78"/>
      <c r="AN236" s="148">
        <f t="shared" si="202"/>
        <v>0</v>
      </c>
      <c r="AO236" s="75"/>
      <c r="AP236" s="83"/>
      <c r="AQ236" s="152">
        <f t="shared" si="208"/>
        <v>0</v>
      </c>
      <c r="AR236" s="153">
        <f t="shared" si="209"/>
        <v>0</v>
      </c>
      <c r="AS236" s="153"/>
    </row>
    <row r="237" spans="2:45" ht="25.5">
      <c r="B237" s="88"/>
      <c r="C237" s="88"/>
      <c r="D237" s="108" t="s">
        <v>487</v>
      </c>
      <c r="E237" s="92" t="s">
        <v>311</v>
      </c>
      <c r="F237" s="78"/>
      <c r="G237" s="78"/>
      <c r="H237" s="148">
        <f>+H238+H242</f>
        <v>0</v>
      </c>
      <c r="I237" s="78"/>
      <c r="J237" s="78"/>
      <c r="K237" s="148">
        <f>+K238+K242</f>
        <v>0</v>
      </c>
      <c r="L237" s="75"/>
      <c r="M237" s="83"/>
      <c r="N237" s="152">
        <f t="shared" si="203"/>
        <v>0</v>
      </c>
      <c r="O237" s="153">
        <f t="shared" si="204"/>
        <v>0</v>
      </c>
      <c r="P237" s="153"/>
      <c r="Q237" s="78"/>
      <c r="R237" s="78"/>
      <c r="S237" s="148">
        <f>+S238+S242</f>
        <v>0</v>
      </c>
      <c r="T237" s="78"/>
      <c r="U237" s="78"/>
      <c r="V237" s="148">
        <f>+V238+V242</f>
        <v>0</v>
      </c>
      <c r="W237" s="148">
        <f t="shared" si="187"/>
        <v>0</v>
      </c>
      <c r="X237" s="75"/>
      <c r="Y237" s="83"/>
      <c r="Z237" s="84">
        <f t="shared" si="188"/>
        <v>0</v>
      </c>
      <c r="AA237" s="152">
        <f>IF(Parámetros!$D$18="N/A",0,W237-K237)</f>
        <v>0</v>
      </c>
      <c r="AB237" s="153">
        <f t="shared" si="205"/>
        <v>0</v>
      </c>
      <c r="AC237" s="153"/>
      <c r="AD237" s="85"/>
      <c r="AE237" s="85"/>
      <c r="AF237" s="148">
        <f>+AF238+AF242</f>
        <v>0</v>
      </c>
      <c r="AG237" s="75"/>
      <c r="AH237" s="83"/>
      <c r="AI237" s="152">
        <f t="shared" si="206"/>
        <v>0</v>
      </c>
      <c r="AJ237" s="153">
        <f t="shared" si="207"/>
        <v>0</v>
      </c>
      <c r="AK237" s="153"/>
      <c r="AL237" s="78"/>
      <c r="AM237" s="78"/>
      <c r="AN237" s="148">
        <f>+AN238+AN242</f>
        <v>0</v>
      </c>
      <c r="AO237" s="75"/>
      <c r="AP237" s="83"/>
      <c r="AQ237" s="152">
        <f t="shared" si="208"/>
        <v>0</v>
      </c>
      <c r="AR237" s="153">
        <f t="shared" si="209"/>
        <v>0</v>
      </c>
      <c r="AS237" s="153"/>
    </row>
    <row r="238" spans="2:45" ht="15">
      <c r="B238" s="88"/>
      <c r="C238" s="88"/>
      <c r="D238" s="109" t="s">
        <v>488</v>
      </c>
      <c r="E238" s="94" t="s">
        <v>162</v>
      </c>
      <c r="F238" s="78"/>
      <c r="G238" s="78"/>
      <c r="H238" s="148">
        <f>+H239+H240+H241</f>
        <v>0</v>
      </c>
      <c r="I238" s="78"/>
      <c r="J238" s="78"/>
      <c r="K238" s="148">
        <f>+K239+K240+K241</f>
        <v>0</v>
      </c>
      <c r="L238" s="75"/>
      <c r="M238" s="83"/>
      <c r="N238" s="152">
        <f t="shared" si="203"/>
        <v>0</v>
      </c>
      <c r="O238" s="153">
        <f t="shared" si="204"/>
        <v>0</v>
      </c>
      <c r="P238" s="153"/>
      <c r="Q238" s="78"/>
      <c r="R238" s="78"/>
      <c r="S238" s="148">
        <f>+S239+S240+S241</f>
        <v>0</v>
      </c>
      <c r="T238" s="78"/>
      <c r="U238" s="78"/>
      <c r="V238" s="148">
        <f>+V239+V240+V241</f>
        <v>0</v>
      </c>
      <c r="W238" s="148">
        <f t="shared" si="187"/>
        <v>0</v>
      </c>
      <c r="X238" s="75"/>
      <c r="Y238" s="83"/>
      <c r="Z238" s="84">
        <f t="shared" si="188"/>
        <v>0</v>
      </c>
      <c r="AA238" s="152">
        <f>IF(Parámetros!$D$18="N/A",0,W238-K238)</f>
        <v>0</v>
      </c>
      <c r="AB238" s="153">
        <f t="shared" si="205"/>
        <v>0</v>
      </c>
      <c r="AC238" s="153"/>
      <c r="AD238" s="85"/>
      <c r="AE238" s="85"/>
      <c r="AF238" s="148">
        <f>+AF239+AF240+AF241</f>
        <v>0</v>
      </c>
      <c r="AG238" s="75"/>
      <c r="AH238" s="83"/>
      <c r="AI238" s="152">
        <f t="shared" si="206"/>
        <v>0</v>
      </c>
      <c r="AJ238" s="153">
        <f t="shared" si="207"/>
        <v>0</v>
      </c>
      <c r="AK238" s="153"/>
      <c r="AL238" s="78"/>
      <c r="AM238" s="78"/>
      <c r="AN238" s="148">
        <f>+AN239+AN240+AN241</f>
        <v>0</v>
      </c>
      <c r="AO238" s="75"/>
      <c r="AP238" s="83"/>
      <c r="AQ238" s="152">
        <f t="shared" si="208"/>
        <v>0</v>
      </c>
      <c r="AR238" s="153">
        <f t="shared" si="209"/>
        <v>0</v>
      </c>
      <c r="AS238" s="153"/>
    </row>
    <row r="239" spans="2:45" ht="15">
      <c r="B239" s="80"/>
      <c r="C239" s="80"/>
      <c r="D239" s="110" t="s">
        <v>489</v>
      </c>
      <c r="E239" s="90" t="s">
        <v>312</v>
      </c>
      <c r="F239" s="78"/>
      <c r="G239" s="78"/>
      <c r="H239" s="148">
        <f aca="true" t="shared" si="210" ref="H239:H242">+F239+G239</f>
        <v>0</v>
      </c>
      <c r="I239" s="78"/>
      <c r="J239" s="78"/>
      <c r="K239" s="148">
        <f aca="true" t="shared" si="211" ref="K239:K242">+I239+J239</f>
        <v>0</v>
      </c>
      <c r="L239" s="75"/>
      <c r="M239" s="83"/>
      <c r="N239" s="152">
        <f t="shared" si="203"/>
        <v>0</v>
      </c>
      <c r="O239" s="153">
        <f t="shared" si="204"/>
        <v>0</v>
      </c>
      <c r="P239" s="153"/>
      <c r="Q239" s="78"/>
      <c r="R239" s="78"/>
      <c r="S239" s="148">
        <f aca="true" t="shared" si="212" ref="S239:S242">+Q239+R239</f>
        <v>0</v>
      </c>
      <c r="T239" s="78"/>
      <c r="U239" s="78"/>
      <c r="V239" s="148">
        <f aca="true" t="shared" si="213" ref="V239:V242">+T239+U239</f>
        <v>0</v>
      </c>
      <c r="W239" s="148">
        <f t="shared" si="187"/>
        <v>0</v>
      </c>
      <c r="X239" s="75"/>
      <c r="Y239" s="83"/>
      <c r="Z239" s="84">
        <f t="shared" si="188"/>
        <v>0</v>
      </c>
      <c r="AA239" s="152">
        <f>IF(Parámetros!$D$18="N/A",0,W239-K239)</f>
        <v>0</v>
      </c>
      <c r="AB239" s="153">
        <f t="shared" si="205"/>
        <v>0</v>
      </c>
      <c r="AC239" s="153"/>
      <c r="AD239" s="85"/>
      <c r="AE239" s="85"/>
      <c r="AF239" s="148">
        <f aca="true" t="shared" si="214" ref="AF239:AF242">+AD239+AE239</f>
        <v>0</v>
      </c>
      <c r="AG239" s="75"/>
      <c r="AH239" s="83"/>
      <c r="AI239" s="152">
        <f t="shared" si="206"/>
        <v>0</v>
      </c>
      <c r="AJ239" s="153">
        <f t="shared" si="207"/>
        <v>0</v>
      </c>
      <c r="AK239" s="153"/>
      <c r="AL239" s="78"/>
      <c r="AM239" s="78"/>
      <c r="AN239" s="148">
        <f aca="true" t="shared" si="215" ref="AN239:AN242">+AL239+AM239</f>
        <v>0</v>
      </c>
      <c r="AO239" s="75"/>
      <c r="AP239" s="83"/>
      <c r="AQ239" s="152">
        <f t="shared" si="208"/>
        <v>0</v>
      </c>
      <c r="AR239" s="153">
        <f t="shared" si="209"/>
        <v>0</v>
      </c>
      <c r="AS239" s="153"/>
    </row>
    <row r="240" spans="2:45" ht="15">
      <c r="B240" s="80"/>
      <c r="C240" s="80"/>
      <c r="D240" s="110" t="s">
        <v>490</v>
      </c>
      <c r="E240" s="90" t="s">
        <v>163</v>
      </c>
      <c r="F240" s="78"/>
      <c r="G240" s="78"/>
      <c r="H240" s="148">
        <f t="shared" si="210"/>
        <v>0</v>
      </c>
      <c r="I240" s="78"/>
      <c r="J240" s="78"/>
      <c r="K240" s="148">
        <f t="shared" si="211"/>
        <v>0</v>
      </c>
      <c r="L240" s="75"/>
      <c r="M240" s="83"/>
      <c r="N240" s="152">
        <f t="shared" si="203"/>
        <v>0</v>
      </c>
      <c r="O240" s="153">
        <f t="shared" si="204"/>
        <v>0</v>
      </c>
      <c r="P240" s="153"/>
      <c r="Q240" s="78"/>
      <c r="R240" s="78"/>
      <c r="S240" s="148">
        <f t="shared" si="212"/>
        <v>0</v>
      </c>
      <c r="T240" s="78"/>
      <c r="U240" s="78"/>
      <c r="V240" s="148">
        <f t="shared" si="213"/>
        <v>0</v>
      </c>
      <c r="W240" s="148">
        <f t="shared" si="187"/>
        <v>0</v>
      </c>
      <c r="X240" s="75"/>
      <c r="Y240" s="83"/>
      <c r="Z240" s="84">
        <f t="shared" si="188"/>
        <v>0</v>
      </c>
      <c r="AA240" s="152">
        <f>IF(Parámetros!$D$18="N/A",0,W240-K240)</f>
        <v>0</v>
      </c>
      <c r="AB240" s="153">
        <f t="shared" si="205"/>
        <v>0</v>
      </c>
      <c r="AC240" s="153"/>
      <c r="AD240" s="85"/>
      <c r="AE240" s="85"/>
      <c r="AF240" s="148">
        <f t="shared" si="214"/>
        <v>0</v>
      </c>
      <c r="AG240" s="75"/>
      <c r="AH240" s="83"/>
      <c r="AI240" s="152">
        <f t="shared" si="206"/>
        <v>0</v>
      </c>
      <c r="AJ240" s="153">
        <f t="shared" si="207"/>
        <v>0</v>
      </c>
      <c r="AK240" s="153"/>
      <c r="AL240" s="78"/>
      <c r="AM240" s="78"/>
      <c r="AN240" s="148">
        <f t="shared" si="215"/>
        <v>0</v>
      </c>
      <c r="AO240" s="75"/>
      <c r="AP240" s="83"/>
      <c r="AQ240" s="152">
        <f t="shared" si="208"/>
        <v>0</v>
      </c>
      <c r="AR240" s="153">
        <f t="shared" si="209"/>
        <v>0</v>
      </c>
      <c r="AS240" s="153"/>
    </row>
    <row r="241" spans="2:45" ht="15">
      <c r="B241" s="88"/>
      <c r="C241" s="88"/>
      <c r="D241" s="110" t="s">
        <v>491</v>
      </c>
      <c r="E241" s="90" t="s">
        <v>164</v>
      </c>
      <c r="F241" s="78"/>
      <c r="G241" s="78"/>
      <c r="H241" s="148">
        <f t="shared" si="210"/>
        <v>0</v>
      </c>
      <c r="I241" s="78"/>
      <c r="J241" s="78"/>
      <c r="K241" s="148">
        <f t="shared" si="211"/>
        <v>0</v>
      </c>
      <c r="L241" s="75"/>
      <c r="M241" s="83"/>
      <c r="N241" s="152">
        <f t="shared" si="203"/>
        <v>0</v>
      </c>
      <c r="O241" s="153">
        <f t="shared" si="204"/>
        <v>0</v>
      </c>
      <c r="P241" s="153"/>
      <c r="Q241" s="78"/>
      <c r="R241" s="78"/>
      <c r="S241" s="148">
        <f t="shared" si="212"/>
        <v>0</v>
      </c>
      <c r="T241" s="78"/>
      <c r="U241" s="78"/>
      <c r="V241" s="148">
        <f t="shared" si="213"/>
        <v>0</v>
      </c>
      <c r="W241" s="148">
        <f t="shared" si="187"/>
        <v>0</v>
      </c>
      <c r="X241" s="75"/>
      <c r="Y241" s="83"/>
      <c r="Z241" s="84">
        <f t="shared" si="188"/>
        <v>0</v>
      </c>
      <c r="AA241" s="152">
        <f>IF(Parámetros!$D$18="N/A",0,W241-K241)</f>
        <v>0</v>
      </c>
      <c r="AB241" s="153">
        <f t="shared" si="205"/>
        <v>0</v>
      </c>
      <c r="AC241" s="153"/>
      <c r="AD241" s="85"/>
      <c r="AE241" s="85"/>
      <c r="AF241" s="148">
        <f t="shared" si="214"/>
        <v>0</v>
      </c>
      <c r="AG241" s="75"/>
      <c r="AH241" s="83"/>
      <c r="AI241" s="152">
        <f t="shared" si="206"/>
        <v>0</v>
      </c>
      <c r="AJ241" s="153">
        <f t="shared" si="207"/>
        <v>0</v>
      </c>
      <c r="AK241" s="153"/>
      <c r="AL241" s="78"/>
      <c r="AM241" s="78"/>
      <c r="AN241" s="148">
        <f t="shared" si="215"/>
        <v>0</v>
      </c>
      <c r="AO241" s="75"/>
      <c r="AP241" s="83"/>
      <c r="AQ241" s="152">
        <f t="shared" si="208"/>
        <v>0</v>
      </c>
      <c r="AR241" s="153">
        <f t="shared" si="209"/>
        <v>0</v>
      </c>
      <c r="AS241" s="153"/>
    </row>
    <row r="242" spans="2:45" ht="25.5">
      <c r="B242" s="88"/>
      <c r="C242" s="88"/>
      <c r="D242" s="110" t="s">
        <v>492</v>
      </c>
      <c r="E242" s="90" t="s">
        <v>313</v>
      </c>
      <c r="F242" s="78"/>
      <c r="G242" s="78"/>
      <c r="H242" s="148">
        <f t="shared" si="210"/>
        <v>0</v>
      </c>
      <c r="I242" s="78"/>
      <c r="J242" s="78"/>
      <c r="K242" s="148">
        <f t="shared" si="211"/>
        <v>0</v>
      </c>
      <c r="L242" s="75"/>
      <c r="M242" s="83"/>
      <c r="N242" s="152">
        <f t="shared" si="203"/>
        <v>0</v>
      </c>
      <c r="O242" s="153">
        <f t="shared" si="204"/>
        <v>0</v>
      </c>
      <c r="P242" s="153"/>
      <c r="Q242" s="78"/>
      <c r="R242" s="78"/>
      <c r="S242" s="148">
        <f t="shared" si="212"/>
        <v>0</v>
      </c>
      <c r="T242" s="78"/>
      <c r="U242" s="78"/>
      <c r="V242" s="148">
        <f t="shared" si="213"/>
        <v>0</v>
      </c>
      <c r="W242" s="148">
        <f t="shared" si="187"/>
        <v>0</v>
      </c>
      <c r="X242" s="75"/>
      <c r="Y242" s="83"/>
      <c r="Z242" s="84">
        <f t="shared" si="188"/>
        <v>0</v>
      </c>
      <c r="AA242" s="152">
        <f>IF(Parámetros!$D$18="N/A",0,W242-K242)</f>
        <v>0</v>
      </c>
      <c r="AB242" s="153">
        <f t="shared" si="205"/>
        <v>0</v>
      </c>
      <c r="AC242" s="153"/>
      <c r="AD242" s="85"/>
      <c r="AE242" s="85"/>
      <c r="AF242" s="148">
        <f t="shared" si="214"/>
        <v>0</v>
      </c>
      <c r="AG242" s="75"/>
      <c r="AH242" s="83"/>
      <c r="AI242" s="152">
        <f t="shared" si="206"/>
        <v>0</v>
      </c>
      <c r="AJ242" s="153">
        <f t="shared" si="207"/>
        <v>0</v>
      </c>
      <c r="AK242" s="153"/>
      <c r="AL242" s="78"/>
      <c r="AM242" s="78"/>
      <c r="AN242" s="148">
        <f t="shared" si="215"/>
        <v>0</v>
      </c>
      <c r="AO242" s="75"/>
      <c r="AP242" s="83"/>
      <c r="AQ242" s="152">
        <f t="shared" si="208"/>
        <v>0</v>
      </c>
      <c r="AR242" s="153">
        <f t="shared" si="209"/>
        <v>0</v>
      </c>
      <c r="AS242" s="153"/>
    </row>
    <row r="243" spans="2:45" ht="25.5">
      <c r="B243" s="88"/>
      <c r="C243" s="88"/>
      <c r="D243" s="81" t="s">
        <v>257</v>
      </c>
      <c r="E243" s="100" t="s">
        <v>165</v>
      </c>
      <c r="F243" s="78"/>
      <c r="G243" s="78"/>
      <c r="H243" s="148">
        <f>+H244+H265</f>
        <v>0</v>
      </c>
      <c r="I243" s="78"/>
      <c r="J243" s="78"/>
      <c r="K243" s="148">
        <f>+K244+K265</f>
        <v>0</v>
      </c>
      <c r="L243" s="75"/>
      <c r="M243" s="83"/>
      <c r="N243" s="152">
        <f t="shared" si="203"/>
        <v>0</v>
      </c>
      <c r="O243" s="153">
        <f t="shared" si="204"/>
        <v>0</v>
      </c>
      <c r="P243" s="153"/>
      <c r="Q243" s="78"/>
      <c r="R243" s="78"/>
      <c r="S243" s="148">
        <f>+S244+S265</f>
        <v>0</v>
      </c>
      <c r="T243" s="78"/>
      <c r="U243" s="78"/>
      <c r="V243" s="148">
        <f>+V244+V265</f>
        <v>0</v>
      </c>
      <c r="W243" s="148">
        <f t="shared" si="187"/>
        <v>0</v>
      </c>
      <c r="X243" s="75"/>
      <c r="Y243" s="83"/>
      <c r="Z243" s="84">
        <f t="shared" si="188"/>
        <v>0</v>
      </c>
      <c r="AA243" s="152">
        <f>IF(Parámetros!$D$18="N/A",0,W243-K243)</f>
        <v>0</v>
      </c>
      <c r="AB243" s="153">
        <f t="shared" si="205"/>
        <v>0</v>
      </c>
      <c r="AC243" s="153"/>
      <c r="AD243" s="85"/>
      <c r="AE243" s="85"/>
      <c r="AF243" s="148">
        <f>+AF244+AF265</f>
        <v>0</v>
      </c>
      <c r="AG243" s="75"/>
      <c r="AH243" s="83"/>
      <c r="AI243" s="152">
        <f t="shared" si="206"/>
        <v>0</v>
      </c>
      <c r="AJ243" s="153">
        <f t="shared" si="207"/>
        <v>0</v>
      </c>
      <c r="AK243" s="153"/>
      <c r="AL243" s="78"/>
      <c r="AM243" s="78"/>
      <c r="AN243" s="148">
        <f>+AN244+AN265</f>
        <v>0</v>
      </c>
      <c r="AO243" s="75"/>
      <c r="AP243" s="83"/>
      <c r="AQ243" s="152">
        <f t="shared" si="208"/>
        <v>0</v>
      </c>
      <c r="AR243" s="153">
        <f t="shared" si="209"/>
        <v>0</v>
      </c>
      <c r="AS243" s="153"/>
    </row>
    <row r="244" spans="2:45" ht="15">
      <c r="B244" s="88"/>
      <c r="C244" s="88"/>
      <c r="D244" s="107" t="s">
        <v>493</v>
      </c>
      <c r="E244" s="87" t="s">
        <v>151</v>
      </c>
      <c r="F244" s="78"/>
      <c r="G244" s="78"/>
      <c r="H244" s="148">
        <f>+H245+H259</f>
        <v>0</v>
      </c>
      <c r="I244" s="78"/>
      <c r="J244" s="78"/>
      <c r="K244" s="148">
        <f>+K245+K259</f>
        <v>0</v>
      </c>
      <c r="L244" s="75"/>
      <c r="M244" s="83"/>
      <c r="N244" s="152">
        <f t="shared" si="203"/>
        <v>0</v>
      </c>
      <c r="O244" s="153">
        <f t="shared" si="204"/>
        <v>0</v>
      </c>
      <c r="P244" s="153"/>
      <c r="Q244" s="78"/>
      <c r="R244" s="78"/>
      <c r="S244" s="148">
        <f>+S245+S259</f>
        <v>0</v>
      </c>
      <c r="T244" s="78"/>
      <c r="U244" s="78"/>
      <c r="V244" s="148">
        <f>+V245+V259</f>
        <v>0</v>
      </c>
      <c r="W244" s="148">
        <f t="shared" si="187"/>
        <v>0</v>
      </c>
      <c r="X244" s="75"/>
      <c r="Y244" s="83"/>
      <c r="Z244" s="84">
        <f t="shared" si="188"/>
        <v>0</v>
      </c>
      <c r="AA244" s="152">
        <f>IF(Parámetros!$D$18="N/A",0,W244-K244)</f>
        <v>0</v>
      </c>
      <c r="AB244" s="153">
        <f t="shared" si="205"/>
        <v>0</v>
      </c>
      <c r="AC244" s="153"/>
      <c r="AD244" s="85"/>
      <c r="AE244" s="85"/>
      <c r="AF244" s="148">
        <f>+AF245+AF259</f>
        <v>0</v>
      </c>
      <c r="AG244" s="75"/>
      <c r="AH244" s="83"/>
      <c r="AI244" s="152">
        <f t="shared" si="206"/>
        <v>0</v>
      </c>
      <c r="AJ244" s="153">
        <f t="shared" si="207"/>
        <v>0</v>
      </c>
      <c r="AK244" s="153"/>
      <c r="AL244" s="78"/>
      <c r="AM244" s="78"/>
      <c r="AN244" s="148">
        <f>+AN245+AN259</f>
        <v>0</v>
      </c>
      <c r="AO244" s="75"/>
      <c r="AP244" s="83"/>
      <c r="AQ244" s="152">
        <f t="shared" si="208"/>
        <v>0</v>
      </c>
      <c r="AR244" s="153">
        <f t="shared" si="209"/>
        <v>0</v>
      </c>
      <c r="AS244" s="153"/>
    </row>
    <row r="245" spans="2:45" ht="25.5">
      <c r="B245" s="88"/>
      <c r="C245" s="88"/>
      <c r="D245" s="108" t="s">
        <v>494</v>
      </c>
      <c r="E245" s="92" t="s">
        <v>307</v>
      </c>
      <c r="F245" s="78"/>
      <c r="G245" s="78"/>
      <c r="H245" s="148">
        <f>+H246+H249+H253+H254+H255+H256+H257+H258</f>
        <v>0</v>
      </c>
      <c r="I245" s="78"/>
      <c r="J245" s="78"/>
      <c r="K245" s="148">
        <f>+K246+K249+K253+K254+K255+K256+K257+K258</f>
        <v>0</v>
      </c>
      <c r="L245" s="75"/>
      <c r="M245" s="83"/>
      <c r="N245" s="152">
        <f t="shared" si="203"/>
        <v>0</v>
      </c>
      <c r="O245" s="153">
        <f t="shared" si="204"/>
        <v>0</v>
      </c>
      <c r="P245" s="153"/>
      <c r="Q245" s="78"/>
      <c r="R245" s="78"/>
      <c r="S245" s="148">
        <f>+S246+S249+S253+S254+S255+S256+S257+S258</f>
        <v>0</v>
      </c>
      <c r="T245" s="78"/>
      <c r="U245" s="78"/>
      <c r="V245" s="148">
        <f>+V246+V249+V253+V254+V255+V256+V257+V258</f>
        <v>0</v>
      </c>
      <c r="W245" s="148">
        <f t="shared" si="187"/>
        <v>0</v>
      </c>
      <c r="X245" s="75"/>
      <c r="Y245" s="83"/>
      <c r="Z245" s="84">
        <f t="shared" si="188"/>
        <v>0</v>
      </c>
      <c r="AA245" s="152">
        <f>IF(Parámetros!$D$18="N/A",0,W245-K245)</f>
        <v>0</v>
      </c>
      <c r="AB245" s="153">
        <f t="shared" si="205"/>
        <v>0</v>
      </c>
      <c r="AC245" s="153"/>
      <c r="AD245" s="85"/>
      <c r="AE245" s="85"/>
      <c r="AF245" s="148">
        <f>+AF246+AF249+AF253+AF254+AF255+AF256+AF257+AF258</f>
        <v>0</v>
      </c>
      <c r="AG245" s="75"/>
      <c r="AH245" s="83"/>
      <c r="AI245" s="152">
        <f t="shared" si="206"/>
        <v>0</v>
      </c>
      <c r="AJ245" s="153">
        <f t="shared" si="207"/>
        <v>0</v>
      </c>
      <c r="AK245" s="153"/>
      <c r="AL245" s="78"/>
      <c r="AM245" s="78"/>
      <c r="AN245" s="148">
        <f>+AN246+AN249+AN253+AN254+AN255+AN256+AN257+AN258</f>
        <v>0</v>
      </c>
      <c r="AO245" s="75"/>
      <c r="AP245" s="83"/>
      <c r="AQ245" s="152">
        <f t="shared" si="208"/>
        <v>0</v>
      </c>
      <c r="AR245" s="153">
        <f t="shared" si="209"/>
        <v>0</v>
      </c>
      <c r="AS245" s="153"/>
    </row>
    <row r="246" spans="2:45" ht="15">
      <c r="B246" s="88"/>
      <c r="C246" s="88"/>
      <c r="D246" s="109" t="s">
        <v>495</v>
      </c>
      <c r="E246" s="94" t="s">
        <v>152</v>
      </c>
      <c r="F246" s="78"/>
      <c r="G246" s="78"/>
      <c r="H246" s="148">
        <f>+H247+H248</f>
        <v>0</v>
      </c>
      <c r="I246" s="78"/>
      <c r="J246" s="78"/>
      <c r="K246" s="148">
        <f>+K247+K248</f>
        <v>0</v>
      </c>
      <c r="L246" s="75"/>
      <c r="M246" s="83"/>
      <c r="N246" s="152">
        <f t="shared" si="203"/>
        <v>0</v>
      </c>
      <c r="O246" s="153">
        <f t="shared" si="204"/>
        <v>0</v>
      </c>
      <c r="P246" s="153"/>
      <c r="Q246" s="78"/>
      <c r="R246" s="78"/>
      <c r="S246" s="148">
        <f>+S247+S248</f>
        <v>0</v>
      </c>
      <c r="T246" s="78"/>
      <c r="U246" s="78"/>
      <c r="V246" s="148">
        <f>+V247+V248</f>
        <v>0</v>
      </c>
      <c r="W246" s="148">
        <f t="shared" si="187"/>
        <v>0</v>
      </c>
      <c r="X246" s="75"/>
      <c r="Y246" s="83"/>
      <c r="Z246" s="84">
        <f t="shared" si="188"/>
        <v>0</v>
      </c>
      <c r="AA246" s="152">
        <f>IF(Parámetros!$D$18="N/A",0,W246-K246)</f>
        <v>0</v>
      </c>
      <c r="AB246" s="153">
        <f t="shared" si="205"/>
        <v>0</v>
      </c>
      <c r="AC246" s="153"/>
      <c r="AD246" s="85"/>
      <c r="AE246" s="85"/>
      <c r="AF246" s="148">
        <f>+AF247+AF248</f>
        <v>0</v>
      </c>
      <c r="AG246" s="75"/>
      <c r="AH246" s="83"/>
      <c r="AI246" s="152">
        <f t="shared" si="206"/>
        <v>0</v>
      </c>
      <c r="AJ246" s="153">
        <f t="shared" si="207"/>
        <v>0</v>
      </c>
      <c r="AK246" s="153"/>
      <c r="AL246" s="78"/>
      <c r="AM246" s="78"/>
      <c r="AN246" s="148">
        <f>+AN247+AN248</f>
        <v>0</v>
      </c>
      <c r="AO246" s="75"/>
      <c r="AP246" s="83"/>
      <c r="AQ246" s="152">
        <f t="shared" si="208"/>
        <v>0</v>
      </c>
      <c r="AR246" s="153">
        <f t="shared" si="209"/>
        <v>0</v>
      </c>
      <c r="AS246" s="153"/>
    </row>
    <row r="247" spans="2:45" ht="15">
      <c r="B247" s="88"/>
      <c r="C247" s="88"/>
      <c r="D247" s="110" t="s">
        <v>496</v>
      </c>
      <c r="E247" s="90" t="s">
        <v>308</v>
      </c>
      <c r="F247" s="78"/>
      <c r="G247" s="78"/>
      <c r="H247" s="148">
        <f aca="true" t="shared" si="216" ref="H247:H248">+F247+G247</f>
        <v>0</v>
      </c>
      <c r="I247" s="78"/>
      <c r="J247" s="78"/>
      <c r="K247" s="148">
        <f aca="true" t="shared" si="217" ref="K247:K248">+I247+J247</f>
        <v>0</v>
      </c>
      <c r="L247" s="75"/>
      <c r="M247" s="83"/>
      <c r="N247" s="152">
        <f t="shared" si="203"/>
        <v>0</v>
      </c>
      <c r="O247" s="153">
        <f t="shared" si="204"/>
        <v>0</v>
      </c>
      <c r="P247" s="153"/>
      <c r="Q247" s="78"/>
      <c r="R247" s="78"/>
      <c r="S247" s="148">
        <f aca="true" t="shared" si="218" ref="S247:S248">+Q247+R247</f>
        <v>0</v>
      </c>
      <c r="T247" s="78"/>
      <c r="U247" s="78"/>
      <c r="V247" s="148">
        <f aca="true" t="shared" si="219" ref="V247:V248">+T247+U247</f>
        <v>0</v>
      </c>
      <c r="W247" s="148">
        <f t="shared" si="187"/>
        <v>0</v>
      </c>
      <c r="X247" s="75"/>
      <c r="Y247" s="83"/>
      <c r="Z247" s="84">
        <f t="shared" si="188"/>
        <v>0</v>
      </c>
      <c r="AA247" s="152">
        <f>IF(Parámetros!$D$18="N/A",0,W247-K247)</f>
        <v>0</v>
      </c>
      <c r="AB247" s="153">
        <f t="shared" si="205"/>
        <v>0</v>
      </c>
      <c r="AC247" s="153"/>
      <c r="AD247" s="85"/>
      <c r="AE247" s="85"/>
      <c r="AF247" s="148">
        <f aca="true" t="shared" si="220" ref="AF247:AF248">+AD247+AE247</f>
        <v>0</v>
      </c>
      <c r="AG247" s="75"/>
      <c r="AH247" s="83"/>
      <c r="AI247" s="152">
        <f t="shared" si="206"/>
        <v>0</v>
      </c>
      <c r="AJ247" s="153">
        <f t="shared" si="207"/>
        <v>0</v>
      </c>
      <c r="AK247" s="153"/>
      <c r="AL247" s="78"/>
      <c r="AM247" s="78"/>
      <c r="AN247" s="148">
        <f aca="true" t="shared" si="221" ref="AN247:AN248">+AL247+AM247</f>
        <v>0</v>
      </c>
      <c r="AO247" s="75"/>
      <c r="AP247" s="83"/>
      <c r="AQ247" s="152">
        <f t="shared" si="208"/>
        <v>0</v>
      </c>
      <c r="AR247" s="153">
        <f t="shared" si="209"/>
        <v>0</v>
      </c>
      <c r="AS247" s="153"/>
    </row>
    <row r="248" spans="2:45" ht="15">
      <c r="B248" s="88"/>
      <c r="C248" s="88"/>
      <c r="D248" s="110" t="s">
        <v>497</v>
      </c>
      <c r="E248" s="90" t="s">
        <v>153</v>
      </c>
      <c r="F248" s="78"/>
      <c r="G248" s="78"/>
      <c r="H248" s="148">
        <f t="shared" si="216"/>
        <v>0</v>
      </c>
      <c r="I248" s="78"/>
      <c r="J248" s="78"/>
      <c r="K248" s="148">
        <f t="shared" si="217"/>
        <v>0</v>
      </c>
      <c r="L248" s="75"/>
      <c r="M248" s="83"/>
      <c r="N248" s="152">
        <f t="shared" si="203"/>
        <v>0</v>
      </c>
      <c r="O248" s="153">
        <f t="shared" si="204"/>
        <v>0</v>
      </c>
      <c r="P248" s="153"/>
      <c r="Q248" s="78"/>
      <c r="R248" s="78"/>
      <c r="S248" s="148">
        <f t="shared" si="218"/>
        <v>0</v>
      </c>
      <c r="T248" s="78"/>
      <c r="U248" s="78"/>
      <c r="V248" s="148">
        <f t="shared" si="219"/>
        <v>0</v>
      </c>
      <c r="W248" s="148">
        <f t="shared" si="187"/>
        <v>0</v>
      </c>
      <c r="X248" s="75"/>
      <c r="Y248" s="83"/>
      <c r="Z248" s="84">
        <f t="shared" si="188"/>
        <v>0</v>
      </c>
      <c r="AA248" s="152">
        <f>IF(Parámetros!$D$18="N/A",0,W248-K248)</f>
        <v>0</v>
      </c>
      <c r="AB248" s="153">
        <f t="shared" si="205"/>
        <v>0</v>
      </c>
      <c r="AC248" s="153"/>
      <c r="AD248" s="85"/>
      <c r="AE248" s="85"/>
      <c r="AF248" s="148">
        <f t="shared" si="220"/>
        <v>0</v>
      </c>
      <c r="AG248" s="75"/>
      <c r="AH248" s="83"/>
      <c r="AI248" s="152">
        <f t="shared" si="206"/>
        <v>0</v>
      </c>
      <c r="AJ248" s="153">
        <f t="shared" si="207"/>
        <v>0</v>
      </c>
      <c r="AK248" s="153"/>
      <c r="AL248" s="78"/>
      <c r="AM248" s="78"/>
      <c r="AN248" s="148">
        <f t="shared" si="221"/>
        <v>0</v>
      </c>
      <c r="AO248" s="75"/>
      <c r="AP248" s="83"/>
      <c r="AQ248" s="152">
        <f t="shared" si="208"/>
        <v>0</v>
      </c>
      <c r="AR248" s="153">
        <f t="shared" si="209"/>
        <v>0</v>
      </c>
      <c r="AS248" s="153"/>
    </row>
    <row r="249" spans="2:45" ht="15">
      <c r="B249" s="88"/>
      <c r="C249" s="88"/>
      <c r="D249" s="109" t="s">
        <v>498</v>
      </c>
      <c r="E249" s="94" t="s">
        <v>154</v>
      </c>
      <c r="F249" s="78"/>
      <c r="G249" s="78"/>
      <c r="H249" s="148">
        <f>+H250+H251+H252</f>
        <v>0</v>
      </c>
      <c r="I249" s="78"/>
      <c r="J249" s="78"/>
      <c r="K249" s="148">
        <f>+K250+K251+K252</f>
        <v>0</v>
      </c>
      <c r="L249" s="75"/>
      <c r="M249" s="83"/>
      <c r="N249" s="152">
        <f t="shared" si="203"/>
        <v>0</v>
      </c>
      <c r="O249" s="153">
        <f t="shared" si="204"/>
        <v>0</v>
      </c>
      <c r="P249" s="153"/>
      <c r="Q249" s="78"/>
      <c r="R249" s="78"/>
      <c r="S249" s="148">
        <f>+S250+S251+S252</f>
        <v>0</v>
      </c>
      <c r="T249" s="78"/>
      <c r="U249" s="78"/>
      <c r="V249" s="148">
        <f>+V250+V251+V252</f>
        <v>0</v>
      </c>
      <c r="W249" s="148">
        <f t="shared" si="187"/>
        <v>0</v>
      </c>
      <c r="X249" s="75"/>
      <c r="Y249" s="83"/>
      <c r="Z249" s="84">
        <f t="shared" si="188"/>
        <v>0</v>
      </c>
      <c r="AA249" s="152">
        <f>IF(Parámetros!$D$18="N/A",0,W249-K249)</f>
        <v>0</v>
      </c>
      <c r="AB249" s="153">
        <f t="shared" si="205"/>
        <v>0</v>
      </c>
      <c r="AC249" s="153"/>
      <c r="AD249" s="85"/>
      <c r="AE249" s="85"/>
      <c r="AF249" s="148">
        <f>+AF250+AF251+AF252</f>
        <v>0</v>
      </c>
      <c r="AG249" s="75"/>
      <c r="AH249" s="83"/>
      <c r="AI249" s="152">
        <f t="shared" si="206"/>
        <v>0</v>
      </c>
      <c r="AJ249" s="153">
        <f t="shared" si="207"/>
        <v>0</v>
      </c>
      <c r="AK249" s="153"/>
      <c r="AL249" s="78"/>
      <c r="AM249" s="78"/>
      <c r="AN249" s="148">
        <f>+AN250+AN251+AN252</f>
        <v>0</v>
      </c>
      <c r="AO249" s="75"/>
      <c r="AP249" s="83"/>
      <c r="AQ249" s="152">
        <f t="shared" si="208"/>
        <v>0</v>
      </c>
      <c r="AR249" s="153">
        <f t="shared" si="209"/>
        <v>0</v>
      </c>
      <c r="AS249" s="153"/>
    </row>
    <row r="250" spans="2:45" ht="15">
      <c r="B250" s="88"/>
      <c r="C250" s="88"/>
      <c r="D250" s="110" t="s">
        <v>499</v>
      </c>
      <c r="E250" s="90" t="s">
        <v>309</v>
      </c>
      <c r="F250" s="78"/>
      <c r="G250" s="78"/>
      <c r="H250" s="148">
        <f aca="true" t="shared" si="222" ref="H250:H258">+F250+G250</f>
        <v>0</v>
      </c>
      <c r="I250" s="78"/>
      <c r="J250" s="78"/>
      <c r="K250" s="148">
        <f aca="true" t="shared" si="223" ref="K250:K258">+I250+J250</f>
        <v>0</v>
      </c>
      <c r="L250" s="75"/>
      <c r="M250" s="83"/>
      <c r="N250" s="152">
        <f t="shared" si="203"/>
        <v>0</v>
      </c>
      <c r="O250" s="153">
        <f t="shared" si="204"/>
        <v>0</v>
      </c>
      <c r="P250" s="153"/>
      <c r="Q250" s="78"/>
      <c r="R250" s="78"/>
      <c r="S250" s="148">
        <f aca="true" t="shared" si="224" ref="S250:S258">+Q250+R250</f>
        <v>0</v>
      </c>
      <c r="T250" s="78"/>
      <c r="U250" s="78"/>
      <c r="V250" s="148">
        <f aca="true" t="shared" si="225" ref="V250:V258">+T250+U250</f>
        <v>0</v>
      </c>
      <c r="W250" s="148">
        <f t="shared" si="187"/>
        <v>0</v>
      </c>
      <c r="X250" s="75"/>
      <c r="Y250" s="83"/>
      <c r="Z250" s="84">
        <f t="shared" si="188"/>
        <v>0</v>
      </c>
      <c r="AA250" s="152">
        <f>IF(Parámetros!$D$18="N/A",0,W250-K250)</f>
        <v>0</v>
      </c>
      <c r="AB250" s="153">
        <f t="shared" si="205"/>
        <v>0</v>
      </c>
      <c r="AC250" s="153"/>
      <c r="AD250" s="85"/>
      <c r="AE250" s="85"/>
      <c r="AF250" s="148">
        <f aca="true" t="shared" si="226" ref="AF250:AF258">+AD250+AE250</f>
        <v>0</v>
      </c>
      <c r="AG250" s="75"/>
      <c r="AH250" s="83"/>
      <c r="AI250" s="152">
        <f t="shared" si="206"/>
        <v>0</v>
      </c>
      <c r="AJ250" s="153">
        <f t="shared" si="207"/>
        <v>0</v>
      </c>
      <c r="AK250" s="153"/>
      <c r="AL250" s="78"/>
      <c r="AM250" s="78"/>
      <c r="AN250" s="148">
        <f aca="true" t="shared" si="227" ref="AN250:AN258">+AL250+AM250</f>
        <v>0</v>
      </c>
      <c r="AO250" s="75"/>
      <c r="AP250" s="83"/>
      <c r="AQ250" s="152">
        <f t="shared" si="208"/>
        <v>0</v>
      </c>
      <c r="AR250" s="153">
        <f t="shared" si="209"/>
        <v>0</v>
      </c>
      <c r="AS250" s="153"/>
    </row>
    <row r="251" spans="2:45" ht="15">
      <c r="B251" s="88"/>
      <c r="C251" s="88"/>
      <c r="D251" s="110" t="s">
        <v>500</v>
      </c>
      <c r="E251" s="90" t="s">
        <v>310</v>
      </c>
      <c r="F251" s="78"/>
      <c r="G251" s="78"/>
      <c r="H251" s="148">
        <f t="shared" si="222"/>
        <v>0</v>
      </c>
      <c r="I251" s="78"/>
      <c r="J251" s="78"/>
      <c r="K251" s="148">
        <f t="shared" si="223"/>
        <v>0</v>
      </c>
      <c r="L251" s="75"/>
      <c r="M251" s="83"/>
      <c r="N251" s="152">
        <f t="shared" si="203"/>
        <v>0</v>
      </c>
      <c r="O251" s="153">
        <f t="shared" si="204"/>
        <v>0</v>
      </c>
      <c r="P251" s="153"/>
      <c r="Q251" s="78"/>
      <c r="R251" s="78"/>
      <c r="S251" s="148">
        <f t="shared" si="224"/>
        <v>0</v>
      </c>
      <c r="T251" s="78"/>
      <c r="U251" s="78"/>
      <c r="V251" s="148">
        <f t="shared" si="225"/>
        <v>0</v>
      </c>
      <c r="W251" s="148">
        <f t="shared" si="187"/>
        <v>0</v>
      </c>
      <c r="X251" s="75"/>
      <c r="Y251" s="83"/>
      <c r="Z251" s="84">
        <f t="shared" si="188"/>
        <v>0</v>
      </c>
      <c r="AA251" s="152">
        <f>IF(Parámetros!$D$18="N/A",0,W251-K251)</f>
        <v>0</v>
      </c>
      <c r="AB251" s="153">
        <f t="shared" si="205"/>
        <v>0</v>
      </c>
      <c r="AC251" s="153"/>
      <c r="AD251" s="85"/>
      <c r="AE251" s="85"/>
      <c r="AF251" s="148">
        <f t="shared" si="226"/>
        <v>0</v>
      </c>
      <c r="AG251" s="75"/>
      <c r="AH251" s="83"/>
      <c r="AI251" s="152">
        <f t="shared" si="206"/>
        <v>0</v>
      </c>
      <c r="AJ251" s="153">
        <f t="shared" si="207"/>
        <v>0</v>
      </c>
      <c r="AK251" s="153"/>
      <c r="AL251" s="78"/>
      <c r="AM251" s="78"/>
      <c r="AN251" s="148">
        <f t="shared" si="227"/>
        <v>0</v>
      </c>
      <c r="AO251" s="75"/>
      <c r="AP251" s="83"/>
      <c r="AQ251" s="152">
        <f t="shared" si="208"/>
        <v>0</v>
      </c>
      <c r="AR251" s="153">
        <f t="shared" si="209"/>
        <v>0</v>
      </c>
      <c r="AS251" s="153"/>
    </row>
    <row r="252" spans="2:45" ht="15">
      <c r="B252" s="88"/>
      <c r="C252" s="88"/>
      <c r="D252" s="110" t="s">
        <v>501</v>
      </c>
      <c r="E252" s="90" t="s">
        <v>155</v>
      </c>
      <c r="F252" s="78"/>
      <c r="G252" s="78"/>
      <c r="H252" s="148">
        <f t="shared" si="222"/>
        <v>0</v>
      </c>
      <c r="I252" s="78"/>
      <c r="J252" s="78"/>
      <c r="K252" s="148">
        <f t="shared" si="223"/>
        <v>0</v>
      </c>
      <c r="L252" s="75"/>
      <c r="M252" s="83"/>
      <c r="N252" s="152">
        <f t="shared" si="203"/>
        <v>0</v>
      </c>
      <c r="O252" s="153">
        <f t="shared" si="204"/>
        <v>0</v>
      </c>
      <c r="P252" s="153"/>
      <c r="Q252" s="78"/>
      <c r="R252" s="78"/>
      <c r="S252" s="148">
        <f t="shared" si="224"/>
        <v>0</v>
      </c>
      <c r="T252" s="78"/>
      <c r="U252" s="78"/>
      <c r="V252" s="148">
        <f t="shared" si="225"/>
        <v>0</v>
      </c>
      <c r="W252" s="148">
        <f t="shared" si="187"/>
        <v>0</v>
      </c>
      <c r="X252" s="75"/>
      <c r="Y252" s="83"/>
      <c r="Z252" s="84">
        <f t="shared" si="188"/>
        <v>0</v>
      </c>
      <c r="AA252" s="152">
        <f>IF(Parámetros!$D$18="N/A",0,W252-K252)</f>
        <v>0</v>
      </c>
      <c r="AB252" s="153">
        <f t="shared" si="205"/>
        <v>0</v>
      </c>
      <c r="AC252" s="153"/>
      <c r="AD252" s="85"/>
      <c r="AE252" s="85"/>
      <c r="AF252" s="148">
        <f t="shared" si="226"/>
        <v>0</v>
      </c>
      <c r="AG252" s="75"/>
      <c r="AH252" s="83"/>
      <c r="AI252" s="152">
        <f t="shared" si="206"/>
        <v>0</v>
      </c>
      <c r="AJ252" s="153">
        <f t="shared" si="207"/>
        <v>0</v>
      </c>
      <c r="AK252" s="153"/>
      <c r="AL252" s="78"/>
      <c r="AM252" s="78"/>
      <c r="AN252" s="148">
        <f t="shared" si="227"/>
        <v>0</v>
      </c>
      <c r="AO252" s="75"/>
      <c r="AP252" s="83"/>
      <c r="AQ252" s="152">
        <f t="shared" si="208"/>
        <v>0</v>
      </c>
      <c r="AR252" s="153">
        <f t="shared" si="209"/>
        <v>0</v>
      </c>
      <c r="AS252" s="153"/>
    </row>
    <row r="253" spans="2:45" ht="15">
      <c r="B253" s="88"/>
      <c r="C253" s="88"/>
      <c r="D253" s="110" t="s">
        <v>502</v>
      </c>
      <c r="E253" s="90" t="s">
        <v>156</v>
      </c>
      <c r="F253" s="78"/>
      <c r="G253" s="78"/>
      <c r="H253" s="148">
        <f t="shared" si="222"/>
        <v>0</v>
      </c>
      <c r="I253" s="78"/>
      <c r="J253" s="78"/>
      <c r="K253" s="148">
        <f t="shared" si="223"/>
        <v>0</v>
      </c>
      <c r="L253" s="75"/>
      <c r="M253" s="83"/>
      <c r="N253" s="152">
        <f t="shared" si="203"/>
        <v>0</v>
      </c>
      <c r="O253" s="153">
        <f t="shared" si="204"/>
        <v>0</v>
      </c>
      <c r="P253" s="153"/>
      <c r="Q253" s="78"/>
      <c r="R253" s="78"/>
      <c r="S253" s="148">
        <f t="shared" si="224"/>
        <v>0</v>
      </c>
      <c r="T253" s="78"/>
      <c r="U253" s="78"/>
      <c r="V253" s="148">
        <f t="shared" si="225"/>
        <v>0</v>
      </c>
      <c r="W253" s="148">
        <f t="shared" si="187"/>
        <v>0</v>
      </c>
      <c r="X253" s="75"/>
      <c r="Y253" s="83"/>
      <c r="Z253" s="84">
        <f t="shared" si="188"/>
        <v>0</v>
      </c>
      <c r="AA253" s="152">
        <f>IF(Parámetros!$D$18="N/A",0,W253-K253)</f>
        <v>0</v>
      </c>
      <c r="AB253" s="153">
        <f t="shared" si="205"/>
        <v>0</v>
      </c>
      <c r="AC253" s="153"/>
      <c r="AD253" s="85"/>
      <c r="AE253" s="85"/>
      <c r="AF253" s="148">
        <f t="shared" si="226"/>
        <v>0</v>
      </c>
      <c r="AG253" s="75"/>
      <c r="AH253" s="83"/>
      <c r="AI253" s="152">
        <f t="shared" si="206"/>
        <v>0</v>
      </c>
      <c r="AJ253" s="153">
        <f t="shared" si="207"/>
        <v>0</v>
      </c>
      <c r="AK253" s="153"/>
      <c r="AL253" s="78"/>
      <c r="AM253" s="78"/>
      <c r="AN253" s="148">
        <f t="shared" si="227"/>
        <v>0</v>
      </c>
      <c r="AO253" s="75"/>
      <c r="AP253" s="83"/>
      <c r="AQ253" s="152">
        <f t="shared" si="208"/>
        <v>0</v>
      </c>
      <c r="AR253" s="153">
        <f t="shared" si="209"/>
        <v>0</v>
      </c>
      <c r="AS253" s="153"/>
    </row>
    <row r="254" spans="2:45" ht="15">
      <c r="B254" s="88"/>
      <c r="C254" s="88"/>
      <c r="D254" s="110" t="s">
        <v>503</v>
      </c>
      <c r="E254" s="90" t="s">
        <v>157</v>
      </c>
      <c r="F254" s="78"/>
      <c r="G254" s="78"/>
      <c r="H254" s="148">
        <f t="shared" si="222"/>
        <v>0</v>
      </c>
      <c r="I254" s="78"/>
      <c r="J254" s="78"/>
      <c r="K254" s="148">
        <f t="shared" si="223"/>
        <v>0</v>
      </c>
      <c r="L254" s="75"/>
      <c r="M254" s="83"/>
      <c r="N254" s="152">
        <f t="shared" si="203"/>
        <v>0</v>
      </c>
      <c r="O254" s="153">
        <f t="shared" si="204"/>
        <v>0</v>
      </c>
      <c r="P254" s="153"/>
      <c r="Q254" s="78"/>
      <c r="R254" s="78"/>
      <c r="S254" s="148">
        <f t="shared" si="224"/>
        <v>0</v>
      </c>
      <c r="T254" s="78"/>
      <c r="U254" s="78"/>
      <c r="V254" s="148">
        <f t="shared" si="225"/>
        <v>0</v>
      </c>
      <c r="W254" s="148">
        <f t="shared" si="187"/>
        <v>0</v>
      </c>
      <c r="X254" s="75"/>
      <c r="Y254" s="83"/>
      <c r="Z254" s="84">
        <f t="shared" si="188"/>
        <v>0</v>
      </c>
      <c r="AA254" s="152">
        <f>IF(Parámetros!$D$18="N/A",0,W254-K254)</f>
        <v>0</v>
      </c>
      <c r="AB254" s="153">
        <f t="shared" si="205"/>
        <v>0</v>
      </c>
      <c r="AC254" s="153"/>
      <c r="AD254" s="85"/>
      <c r="AE254" s="85"/>
      <c r="AF254" s="148">
        <f t="shared" si="226"/>
        <v>0</v>
      </c>
      <c r="AG254" s="75"/>
      <c r="AH254" s="83"/>
      <c r="AI254" s="152">
        <f t="shared" si="206"/>
        <v>0</v>
      </c>
      <c r="AJ254" s="153">
        <f t="shared" si="207"/>
        <v>0</v>
      </c>
      <c r="AK254" s="153"/>
      <c r="AL254" s="78"/>
      <c r="AM254" s="78"/>
      <c r="AN254" s="148">
        <f t="shared" si="227"/>
        <v>0</v>
      </c>
      <c r="AO254" s="75"/>
      <c r="AP254" s="83"/>
      <c r="AQ254" s="152">
        <f t="shared" si="208"/>
        <v>0</v>
      </c>
      <c r="AR254" s="153">
        <f t="shared" si="209"/>
        <v>0</v>
      </c>
      <c r="AS254" s="153"/>
    </row>
    <row r="255" spans="2:45" ht="15">
      <c r="B255" s="88"/>
      <c r="C255" s="88"/>
      <c r="D255" s="110" t="s">
        <v>504</v>
      </c>
      <c r="E255" s="90" t="s">
        <v>158</v>
      </c>
      <c r="F255" s="78"/>
      <c r="G255" s="78"/>
      <c r="H255" s="148">
        <f t="shared" si="222"/>
        <v>0</v>
      </c>
      <c r="I255" s="78"/>
      <c r="J255" s="78"/>
      <c r="K255" s="148">
        <f t="shared" si="223"/>
        <v>0</v>
      </c>
      <c r="L255" s="75"/>
      <c r="M255" s="83"/>
      <c r="N255" s="152">
        <f t="shared" si="203"/>
        <v>0</v>
      </c>
      <c r="O255" s="153">
        <f t="shared" si="204"/>
        <v>0</v>
      </c>
      <c r="P255" s="153"/>
      <c r="Q255" s="78"/>
      <c r="R255" s="78"/>
      <c r="S255" s="148">
        <f t="shared" si="224"/>
        <v>0</v>
      </c>
      <c r="T255" s="78"/>
      <c r="U255" s="78"/>
      <c r="V255" s="148">
        <f t="shared" si="225"/>
        <v>0</v>
      </c>
      <c r="W255" s="148">
        <f t="shared" si="187"/>
        <v>0</v>
      </c>
      <c r="X255" s="75"/>
      <c r="Y255" s="83"/>
      <c r="Z255" s="84">
        <f t="shared" si="188"/>
        <v>0</v>
      </c>
      <c r="AA255" s="152">
        <f>IF(Parámetros!$D$18="N/A",0,W255-K255)</f>
        <v>0</v>
      </c>
      <c r="AB255" s="153">
        <f t="shared" si="205"/>
        <v>0</v>
      </c>
      <c r="AC255" s="153"/>
      <c r="AD255" s="85"/>
      <c r="AE255" s="85"/>
      <c r="AF255" s="148">
        <f t="shared" si="226"/>
        <v>0</v>
      </c>
      <c r="AG255" s="75"/>
      <c r="AH255" s="83"/>
      <c r="AI255" s="152">
        <f t="shared" si="206"/>
        <v>0</v>
      </c>
      <c r="AJ255" s="153">
        <f t="shared" si="207"/>
        <v>0</v>
      </c>
      <c r="AK255" s="153"/>
      <c r="AL255" s="78"/>
      <c r="AM255" s="78"/>
      <c r="AN255" s="148">
        <f t="shared" si="227"/>
        <v>0</v>
      </c>
      <c r="AO255" s="75"/>
      <c r="AP255" s="83"/>
      <c r="AQ255" s="152">
        <f t="shared" si="208"/>
        <v>0</v>
      </c>
      <c r="AR255" s="153">
        <f t="shared" si="209"/>
        <v>0</v>
      </c>
      <c r="AS255" s="153"/>
    </row>
    <row r="256" spans="2:45" ht="15">
      <c r="B256" s="88"/>
      <c r="C256" s="88"/>
      <c r="D256" s="110" t="s">
        <v>505</v>
      </c>
      <c r="E256" s="90" t="s">
        <v>159</v>
      </c>
      <c r="F256" s="78"/>
      <c r="G256" s="78"/>
      <c r="H256" s="148">
        <f t="shared" si="222"/>
        <v>0</v>
      </c>
      <c r="I256" s="78"/>
      <c r="J256" s="78"/>
      <c r="K256" s="148">
        <f t="shared" si="223"/>
        <v>0</v>
      </c>
      <c r="L256" s="75"/>
      <c r="M256" s="83"/>
      <c r="N256" s="152">
        <f t="shared" si="203"/>
        <v>0</v>
      </c>
      <c r="O256" s="153">
        <f t="shared" si="204"/>
        <v>0</v>
      </c>
      <c r="P256" s="153"/>
      <c r="Q256" s="78"/>
      <c r="R256" s="78"/>
      <c r="S256" s="148">
        <f t="shared" si="224"/>
        <v>0</v>
      </c>
      <c r="T256" s="78"/>
      <c r="U256" s="78"/>
      <c r="V256" s="148">
        <f t="shared" si="225"/>
        <v>0</v>
      </c>
      <c r="W256" s="148">
        <f t="shared" si="187"/>
        <v>0</v>
      </c>
      <c r="X256" s="75"/>
      <c r="Y256" s="83"/>
      <c r="Z256" s="84">
        <f t="shared" si="188"/>
        <v>0</v>
      </c>
      <c r="AA256" s="152">
        <f>IF(Parámetros!$D$18="N/A",0,W256-K256)</f>
        <v>0</v>
      </c>
      <c r="AB256" s="153">
        <f t="shared" si="205"/>
        <v>0</v>
      </c>
      <c r="AC256" s="153"/>
      <c r="AD256" s="85"/>
      <c r="AE256" s="85"/>
      <c r="AF256" s="148">
        <f t="shared" si="226"/>
        <v>0</v>
      </c>
      <c r="AG256" s="75"/>
      <c r="AH256" s="83"/>
      <c r="AI256" s="152">
        <f t="shared" si="206"/>
        <v>0</v>
      </c>
      <c r="AJ256" s="153">
        <f t="shared" si="207"/>
        <v>0</v>
      </c>
      <c r="AK256" s="153"/>
      <c r="AL256" s="78"/>
      <c r="AM256" s="78"/>
      <c r="AN256" s="148">
        <f t="shared" si="227"/>
        <v>0</v>
      </c>
      <c r="AO256" s="75"/>
      <c r="AP256" s="83"/>
      <c r="AQ256" s="152">
        <f t="shared" si="208"/>
        <v>0</v>
      </c>
      <c r="AR256" s="153">
        <f t="shared" si="209"/>
        <v>0</v>
      </c>
      <c r="AS256" s="153"/>
    </row>
    <row r="257" spans="2:45" ht="15">
      <c r="B257" s="88"/>
      <c r="C257" s="88"/>
      <c r="D257" s="110" t="s">
        <v>506</v>
      </c>
      <c r="E257" s="90" t="s">
        <v>160</v>
      </c>
      <c r="F257" s="78"/>
      <c r="G257" s="78"/>
      <c r="H257" s="148">
        <f t="shared" si="222"/>
        <v>0</v>
      </c>
      <c r="I257" s="78"/>
      <c r="J257" s="78"/>
      <c r="K257" s="148">
        <f t="shared" si="223"/>
        <v>0</v>
      </c>
      <c r="L257" s="75"/>
      <c r="M257" s="83"/>
      <c r="N257" s="152">
        <f t="shared" si="203"/>
        <v>0</v>
      </c>
      <c r="O257" s="153">
        <f t="shared" si="204"/>
        <v>0</v>
      </c>
      <c r="P257" s="153"/>
      <c r="Q257" s="78"/>
      <c r="R257" s="78"/>
      <c r="S257" s="148">
        <f t="shared" si="224"/>
        <v>0</v>
      </c>
      <c r="T257" s="78"/>
      <c r="U257" s="78"/>
      <c r="V257" s="148">
        <f t="shared" si="225"/>
        <v>0</v>
      </c>
      <c r="W257" s="148">
        <f t="shared" si="187"/>
        <v>0</v>
      </c>
      <c r="X257" s="75"/>
      <c r="Y257" s="83"/>
      <c r="Z257" s="84">
        <f t="shared" si="188"/>
        <v>0</v>
      </c>
      <c r="AA257" s="152">
        <f>IF(Parámetros!$D$18="N/A",0,W257-K257)</f>
        <v>0</v>
      </c>
      <c r="AB257" s="153">
        <f t="shared" si="205"/>
        <v>0</v>
      </c>
      <c r="AC257" s="153"/>
      <c r="AD257" s="85"/>
      <c r="AE257" s="85"/>
      <c r="AF257" s="148">
        <f t="shared" si="226"/>
        <v>0</v>
      </c>
      <c r="AG257" s="75"/>
      <c r="AH257" s="83"/>
      <c r="AI257" s="152">
        <f t="shared" si="206"/>
        <v>0</v>
      </c>
      <c r="AJ257" s="153">
        <f t="shared" si="207"/>
        <v>0</v>
      </c>
      <c r="AK257" s="153"/>
      <c r="AL257" s="78"/>
      <c r="AM257" s="78"/>
      <c r="AN257" s="148">
        <f t="shared" si="227"/>
        <v>0</v>
      </c>
      <c r="AO257" s="75"/>
      <c r="AP257" s="83"/>
      <c r="AQ257" s="152">
        <f t="shared" si="208"/>
        <v>0</v>
      </c>
      <c r="AR257" s="153">
        <f t="shared" si="209"/>
        <v>0</v>
      </c>
      <c r="AS257" s="153"/>
    </row>
    <row r="258" spans="2:45" ht="15">
      <c r="B258" s="88"/>
      <c r="C258" s="88"/>
      <c r="D258" s="110" t="s">
        <v>507</v>
      </c>
      <c r="E258" s="90" t="s">
        <v>161</v>
      </c>
      <c r="F258" s="78"/>
      <c r="G258" s="78"/>
      <c r="H258" s="148">
        <f t="shared" si="222"/>
        <v>0</v>
      </c>
      <c r="I258" s="78"/>
      <c r="J258" s="78"/>
      <c r="K258" s="148">
        <f t="shared" si="223"/>
        <v>0</v>
      </c>
      <c r="L258" s="75"/>
      <c r="M258" s="83"/>
      <c r="N258" s="152">
        <f t="shared" si="203"/>
        <v>0</v>
      </c>
      <c r="O258" s="153">
        <f t="shared" si="204"/>
        <v>0</v>
      </c>
      <c r="P258" s="153"/>
      <c r="Q258" s="78"/>
      <c r="R258" s="78"/>
      <c r="S258" s="148">
        <f t="shared" si="224"/>
        <v>0</v>
      </c>
      <c r="T258" s="78"/>
      <c r="U258" s="78"/>
      <c r="V258" s="148">
        <f t="shared" si="225"/>
        <v>0</v>
      </c>
      <c r="W258" s="148">
        <f t="shared" si="187"/>
        <v>0</v>
      </c>
      <c r="X258" s="75"/>
      <c r="Y258" s="83"/>
      <c r="Z258" s="84">
        <f t="shared" si="188"/>
        <v>0</v>
      </c>
      <c r="AA258" s="152">
        <f>IF(Parámetros!$D$18="N/A",0,W258-K258)</f>
        <v>0</v>
      </c>
      <c r="AB258" s="153">
        <f t="shared" si="205"/>
        <v>0</v>
      </c>
      <c r="AC258" s="153"/>
      <c r="AD258" s="85"/>
      <c r="AE258" s="85"/>
      <c r="AF258" s="148">
        <f t="shared" si="226"/>
        <v>0</v>
      </c>
      <c r="AG258" s="75"/>
      <c r="AH258" s="83"/>
      <c r="AI258" s="152">
        <f t="shared" si="206"/>
        <v>0</v>
      </c>
      <c r="AJ258" s="153">
        <f t="shared" si="207"/>
        <v>0</v>
      </c>
      <c r="AK258" s="153"/>
      <c r="AL258" s="78"/>
      <c r="AM258" s="78"/>
      <c r="AN258" s="148">
        <f t="shared" si="227"/>
        <v>0</v>
      </c>
      <c r="AO258" s="75"/>
      <c r="AP258" s="83"/>
      <c r="AQ258" s="152">
        <f t="shared" si="208"/>
        <v>0</v>
      </c>
      <c r="AR258" s="153">
        <f t="shared" si="209"/>
        <v>0</v>
      </c>
      <c r="AS258" s="153"/>
    </row>
    <row r="259" spans="2:45" ht="25.5">
      <c r="B259" s="88"/>
      <c r="C259" s="88"/>
      <c r="D259" s="108" t="s">
        <v>508</v>
      </c>
      <c r="E259" s="92" t="s">
        <v>311</v>
      </c>
      <c r="F259" s="78"/>
      <c r="G259" s="78"/>
      <c r="H259" s="148">
        <f>+H260+H264</f>
        <v>0</v>
      </c>
      <c r="I259" s="78"/>
      <c r="J259" s="78"/>
      <c r="K259" s="148">
        <f>+K260+K264</f>
        <v>0</v>
      </c>
      <c r="L259" s="75"/>
      <c r="M259" s="83"/>
      <c r="N259" s="152">
        <f t="shared" si="203"/>
        <v>0</v>
      </c>
      <c r="O259" s="153">
        <f t="shared" si="204"/>
        <v>0</v>
      </c>
      <c r="P259" s="153"/>
      <c r="Q259" s="78"/>
      <c r="R259" s="78"/>
      <c r="S259" s="148">
        <f>+S260+S264</f>
        <v>0</v>
      </c>
      <c r="T259" s="78"/>
      <c r="U259" s="78"/>
      <c r="V259" s="148">
        <f>+V260+V264</f>
        <v>0</v>
      </c>
      <c r="W259" s="148">
        <f t="shared" si="187"/>
        <v>0</v>
      </c>
      <c r="X259" s="75"/>
      <c r="Y259" s="83"/>
      <c r="Z259" s="84">
        <f t="shared" si="188"/>
        <v>0</v>
      </c>
      <c r="AA259" s="152">
        <f>IF(Parámetros!$D$18="N/A",0,W259-K259)</f>
        <v>0</v>
      </c>
      <c r="AB259" s="153">
        <f t="shared" si="205"/>
        <v>0</v>
      </c>
      <c r="AC259" s="153"/>
      <c r="AD259" s="85"/>
      <c r="AE259" s="85"/>
      <c r="AF259" s="148">
        <f>+AF260+AF264</f>
        <v>0</v>
      </c>
      <c r="AG259" s="75"/>
      <c r="AH259" s="83"/>
      <c r="AI259" s="152">
        <f t="shared" si="206"/>
        <v>0</v>
      </c>
      <c r="AJ259" s="153">
        <f t="shared" si="207"/>
        <v>0</v>
      </c>
      <c r="AK259" s="153"/>
      <c r="AL259" s="78"/>
      <c r="AM259" s="78"/>
      <c r="AN259" s="148">
        <f>+AN260+AN264</f>
        <v>0</v>
      </c>
      <c r="AO259" s="75"/>
      <c r="AP259" s="83"/>
      <c r="AQ259" s="152">
        <f t="shared" si="208"/>
        <v>0</v>
      </c>
      <c r="AR259" s="153">
        <f t="shared" si="209"/>
        <v>0</v>
      </c>
      <c r="AS259" s="153"/>
    </row>
    <row r="260" spans="2:45" ht="15">
      <c r="B260" s="88"/>
      <c r="C260" s="88"/>
      <c r="D260" s="109" t="s">
        <v>509</v>
      </c>
      <c r="E260" s="94" t="s">
        <v>162</v>
      </c>
      <c r="F260" s="78"/>
      <c r="G260" s="78"/>
      <c r="H260" s="148">
        <f>+H261+H262+H263</f>
        <v>0</v>
      </c>
      <c r="I260" s="78"/>
      <c r="J260" s="78"/>
      <c r="K260" s="148">
        <f>+K261+K262+K263</f>
        <v>0</v>
      </c>
      <c r="L260" s="75"/>
      <c r="M260" s="83"/>
      <c r="N260" s="152">
        <f t="shared" si="203"/>
        <v>0</v>
      </c>
      <c r="O260" s="153">
        <f t="shared" si="204"/>
        <v>0</v>
      </c>
      <c r="P260" s="153"/>
      <c r="Q260" s="78"/>
      <c r="R260" s="78"/>
      <c r="S260" s="148">
        <f>+S261+S262+S263</f>
        <v>0</v>
      </c>
      <c r="T260" s="78"/>
      <c r="U260" s="78"/>
      <c r="V260" s="148">
        <f>+V261+V262+V263</f>
        <v>0</v>
      </c>
      <c r="W260" s="148">
        <f t="shared" si="187"/>
        <v>0</v>
      </c>
      <c r="X260" s="75"/>
      <c r="Y260" s="83"/>
      <c r="Z260" s="84">
        <f t="shared" si="188"/>
        <v>0</v>
      </c>
      <c r="AA260" s="152">
        <f>IF(Parámetros!$D$18="N/A",0,W260-K260)</f>
        <v>0</v>
      </c>
      <c r="AB260" s="153">
        <f t="shared" si="205"/>
        <v>0</v>
      </c>
      <c r="AC260" s="153"/>
      <c r="AD260" s="85"/>
      <c r="AE260" s="85"/>
      <c r="AF260" s="148">
        <f>+AF261+AF262+AF263</f>
        <v>0</v>
      </c>
      <c r="AG260" s="75"/>
      <c r="AH260" s="83"/>
      <c r="AI260" s="152">
        <f t="shared" si="206"/>
        <v>0</v>
      </c>
      <c r="AJ260" s="153">
        <f t="shared" si="207"/>
        <v>0</v>
      </c>
      <c r="AK260" s="153"/>
      <c r="AL260" s="78"/>
      <c r="AM260" s="78"/>
      <c r="AN260" s="148">
        <f>+AN261+AN262+AN263</f>
        <v>0</v>
      </c>
      <c r="AO260" s="75"/>
      <c r="AP260" s="83"/>
      <c r="AQ260" s="152">
        <f t="shared" si="208"/>
        <v>0</v>
      </c>
      <c r="AR260" s="153">
        <f t="shared" si="209"/>
        <v>0</v>
      </c>
      <c r="AS260" s="153"/>
    </row>
    <row r="261" spans="2:45" ht="15">
      <c r="B261" s="88"/>
      <c r="C261" s="88"/>
      <c r="D261" s="110" t="s">
        <v>510</v>
      </c>
      <c r="E261" s="90" t="s">
        <v>312</v>
      </c>
      <c r="F261" s="78"/>
      <c r="G261" s="78"/>
      <c r="H261" s="148">
        <f aca="true" t="shared" si="228" ref="H261:H264">+F261+G261</f>
        <v>0</v>
      </c>
      <c r="I261" s="78"/>
      <c r="J261" s="78"/>
      <c r="K261" s="148">
        <f aca="true" t="shared" si="229" ref="K261:K264">+I261+J261</f>
        <v>0</v>
      </c>
      <c r="L261" s="75"/>
      <c r="M261" s="83"/>
      <c r="N261" s="152">
        <f t="shared" si="203"/>
        <v>0</v>
      </c>
      <c r="O261" s="153">
        <f t="shared" si="204"/>
        <v>0</v>
      </c>
      <c r="P261" s="153"/>
      <c r="Q261" s="78"/>
      <c r="R261" s="78"/>
      <c r="S261" s="148">
        <f aca="true" t="shared" si="230" ref="S261:S264">+Q261+R261</f>
        <v>0</v>
      </c>
      <c r="T261" s="78"/>
      <c r="U261" s="78"/>
      <c r="V261" s="148">
        <f aca="true" t="shared" si="231" ref="V261:V264">+T261+U261</f>
        <v>0</v>
      </c>
      <c r="W261" s="148">
        <f t="shared" si="187"/>
        <v>0</v>
      </c>
      <c r="X261" s="75"/>
      <c r="Y261" s="83"/>
      <c r="Z261" s="84">
        <f t="shared" si="188"/>
        <v>0</v>
      </c>
      <c r="AA261" s="152">
        <f>IF(Parámetros!$D$18="N/A",0,W261-K261)</f>
        <v>0</v>
      </c>
      <c r="AB261" s="153">
        <f t="shared" si="205"/>
        <v>0</v>
      </c>
      <c r="AC261" s="153"/>
      <c r="AD261" s="85"/>
      <c r="AE261" s="85"/>
      <c r="AF261" s="148">
        <f aca="true" t="shared" si="232" ref="AF261:AF264">+AD261+AE261</f>
        <v>0</v>
      </c>
      <c r="AG261" s="75"/>
      <c r="AH261" s="83"/>
      <c r="AI261" s="152">
        <f t="shared" si="206"/>
        <v>0</v>
      </c>
      <c r="AJ261" s="153">
        <f t="shared" si="207"/>
        <v>0</v>
      </c>
      <c r="AK261" s="153"/>
      <c r="AL261" s="78"/>
      <c r="AM261" s="78"/>
      <c r="AN261" s="148">
        <f aca="true" t="shared" si="233" ref="AN261:AN264">+AL261+AM261</f>
        <v>0</v>
      </c>
      <c r="AO261" s="75"/>
      <c r="AP261" s="83"/>
      <c r="AQ261" s="152">
        <f t="shared" si="208"/>
        <v>0</v>
      </c>
      <c r="AR261" s="153">
        <f t="shared" si="209"/>
        <v>0</v>
      </c>
      <c r="AS261" s="153"/>
    </row>
    <row r="262" spans="2:45" ht="15">
      <c r="B262" s="88"/>
      <c r="C262" s="88"/>
      <c r="D262" s="110" t="s">
        <v>511</v>
      </c>
      <c r="E262" s="90" t="s">
        <v>163</v>
      </c>
      <c r="F262" s="78"/>
      <c r="G262" s="78"/>
      <c r="H262" s="148">
        <f t="shared" si="228"/>
        <v>0</v>
      </c>
      <c r="I262" s="78"/>
      <c r="J262" s="78"/>
      <c r="K262" s="148">
        <f t="shared" si="229"/>
        <v>0</v>
      </c>
      <c r="L262" s="75"/>
      <c r="M262" s="83"/>
      <c r="N262" s="152">
        <f t="shared" si="203"/>
        <v>0</v>
      </c>
      <c r="O262" s="153">
        <f t="shared" si="204"/>
        <v>0</v>
      </c>
      <c r="P262" s="153"/>
      <c r="Q262" s="78"/>
      <c r="R262" s="78"/>
      <c r="S262" s="148">
        <f t="shared" si="230"/>
        <v>0</v>
      </c>
      <c r="T262" s="78"/>
      <c r="U262" s="78"/>
      <c r="V262" s="148">
        <f t="shared" si="231"/>
        <v>0</v>
      </c>
      <c r="W262" s="148">
        <f t="shared" si="187"/>
        <v>0</v>
      </c>
      <c r="X262" s="75"/>
      <c r="Y262" s="83"/>
      <c r="Z262" s="84">
        <f t="shared" si="188"/>
        <v>0</v>
      </c>
      <c r="AA262" s="152">
        <f>IF(Parámetros!$D$18="N/A",0,W262-K262)</f>
        <v>0</v>
      </c>
      <c r="AB262" s="153">
        <f t="shared" si="205"/>
        <v>0</v>
      </c>
      <c r="AC262" s="153"/>
      <c r="AD262" s="85"/>
      <c r="AE262" s="85"/>
      <c r="AF262" s="148">
        <f t="shared" si="232"/>
        <v>0</v>
      </c>
      <c r="AG262" s="75"/>
      <c r="AH262" s="83"/>
      <c r="AI262" s="152">
        <f t="shared" si="206"/>
        <v>0</v>
      </c>
      <c r="AJ262" s="153">
        <f t="shared" si="207"/>
        <v>0</v>
      </c>
      <c r="AK262" s="153"/>
      <c r="AL262" s="78"/>
      <c r="AM262" s="78"/>
      <c r="AN262" s="148">
        <f t="shared" si="233"/>
        <v>0</v>
      </c>
      <c r="AO262" s="75"/>
      <c r="AP262" s="83"/>
      <c r="AQ262" s="152">
        <f t="shared" si="208"/>
        <v>0</v>
      </c>
      <c r="AR262" s="153">
        <f t="shared" si="209"/>
        <v>0</v>
      </c>
      <c r="AS262" s="153"/>
    </row>
    <row r="263" spans="2:45" ht="15">
      <c r="B263" s="88"/>
      <c r="C263" s="88"/>
      <c r="D263" s="110" t="s">
        <v>512</v>
      </c>
      <c r="E263" s="90" t="s">
        <v>164</v>
      </c>
      <c r="F263" s="78"/>
      <c r="G263" s="78"/>
      <c r="H263" s="148">
        <f t="shared" si="228"/>
        <v>0</v>
      </c>
      <c r="I263" s="78"/>
      <c r="J263" s="78"/>
      <c r="K263" s="148">
        <f t="shared" si="229"/>
        <v>0</v>
      </c>
      <c r="L263" s="75"/>
      <c r="M263" s="83"/>
      <c r="N263" s="152">
        <f t="shared" si="203"/>
        <v>0</v>
      </c>
      <c r="O263" s="153">
        <f t="shared" si="204"/>
        <v>0</v>
      </c>
      <c r="P263" s="153"/>
      <c r="Q263" s="78"/>
      <c r="R263" s="78"/>
      <c r="S263" s="148">
        <f t="shared" si="230"/>
        <v>0</v>
      </c>
      <c r="T263" s="78"/>
      <c r="U263" s="78"/>
      <c r="V263" s="148">
        <f t="shared" si="231"/>
        <v>0</v>
      </c>
      <c r="W263" s="148">
        <f t="shared" si="187"/>
        <v>0</v>
      </c>
      <c r="X263" s="75"/>
      <c r="Y263" s="83"/>
      <c r="Z263" s="84">
        <f t="shared" si="188"/>
        <v>0</v>
      </c>
      <c r="AA263" s="152">
        <f>IF(Parámetros!$D$18="N/A",0,W263-K263)</f>
        <v>0</v>
      </c>
      <c r="AB263" s="153">
        <f t="shared" si="205"/>
        <v>0</v>
      </c>
      <c r="AC263" s="153"/>
      <c r="AD263" s="85"/>
      <c r="AE263" s="85"/>
      <c r="AF263" s="148">
        <f t="shared" si="232"/>
        <v>0</v>
      </c>
      <c r="AG263" s="75"/>
      <c r="AH263" s="83"/>
      <c r="AI263" s="152">
        <f t="shared" si="206"/>
        <v>0</v>
      </c>
      <c r="AJ263" s="153">
        <f t="shared" si="207"/>
        <v>0</v>
      </c>
      <c r="AK263" s="153"/>
      <c r="AL263" s="78"/>
      <c r="AM263" s="78"/>
      <c r="AN263" s="148">
        <f t="shared" si="233"/>
        <v>0</v>
      </c>
      <c r="AO263" s="75"/>
      <c r="AP263" s="83"/>
      <c r="AQ263" s="152">
        <f t="shared" si="208"/>
        <v>0</v>
      </c>
      <c r="AR263" s="153">
        <f t="shared" si="209"/>
        <v>0</v>
      </c>
      <c r="AS263" s="153"/>
    </row>
    <row r="264" spans="2:45" ht="25.5">
      <c r="B264" s="88"/>
      <c r="C264" s="88"/>
      <c r="D264" s="110" t="s">
        <v>513</v>
      </c>
      <c r="E264" s="90" t="s">
        <v>313</v>
      </c>
      <c r="F264" s="78"/>
      <c r="G264" s="78"/>
      <c r="H264" s="148">
        <f t="shared" si="228"/>
        <v>0</v>
      </c>
      <c r="I264" s="78"/>
      <c r="J264" s="78"/>
      <c r="K264" s="148">
        <f t="shared" si="229"/>
        <v>0</v>
      </c>
      <c r="L264" s="75"/>
      <c r="M264" s="83"/>
      <c r="N264" s="152">
        <f aca="true" t="shared" si="234" ref="N264:N295">+K264-H264</f>
        <v>0</v>
      </c>
      <c r="O264" s="153">
        <f aca="true" t="shared" si="235" ref="O264:O295">IF(ISERROR(IF(AND(H264&gt;1,K264=0),0%,IF(AND(H264=0,K264&gt;1),100%,N264/H264))),0,IF(AND(H264&gt;1,K264=0),0%,IF(AND(H264=0,K264&gt;1),100%,N264/H264)))</f>
        <v>0</v>
      </c>
      <c r="P264" s="153"/>
      <c r="Q264" s="78"/>
      <c r="R264" s="78"/>
      <c r="S264" s="148">
        <f t="shared" si="230"/>
        <v>0</v>
      </c>
      <c r="T264" s="78"/>
      <c r="U264" s="78"/>
      <c r="V264" s="148">
        <f t="shared" si="231"/>
        <v>0</v>
      </c>
      <c r="W264" s="148">
        <f t="shared" si="187"/>
        <v>0</v>
      </c>
      <c r="X264" s="75"/>
      <c r="Y264" s="83"/>
      <c r="Z264" s="84">
        <f t="shared" si="188"/>
        <v>0</v>
      </c>
      <c r="AA264" s="152">
        <f>IF(Parámetros!$D$18="N/A",0,W264-K264)</f>
        <v>0</v>
      </c>
      <c r="AB264" s="153">
        <f aca="true" t="shared" si="236" ref="AB264:AB295">IF(ISERROR(IF(AND(K264&gt;1,W264=0),0%,IF(AND(K264=0,W264&gt;1),100%,AA264/K264))),0,IF(AND(K264&gt;1,W264=0),0%,IF(AND(K264=0,W264&gt;1),100%,AA264/K264)))</f>
        <v>0</v>
      </c>
      <c r="AC264" s="153"/>
      <c r="AD264" s="85"/>
      <c r="AE264" s="85"/>
      <c r="AF264" s="148">
        <f t="shared" si="232"/>
        <v>0</v>
      </c>
      <c r="AG264" s="75"/>
      <c r="AH264" s="83"/>
      <c r="AI264" s="152">
        <f aca="true" t="shared" si="237" ref="AI264:AI295">+AF264-W264</f>
        <v>0</v>
      </c>
      <c r="AJ264" s="153">
        <f aca="true" t="shared" si="238" ref="AJ264:AJ295">IF(ISERROR(IF(AND(W264&gt;1,AF264=0),0%,IF(AND(W264=0,AF264&gt;1),100%,AI264/W264))),0,IF(AND(W264&gt;1,AF264=0),0%,IF(AND(W264=0,AF264&gt;1),100%,AI264/W264)))</f>
        <v>0</v>
      </c>
      <c r="AK264" s="153"/>
      <c r="AL264" s="78"/>
      <c r="AM264" s="78"/>
      <c r="AN264" s="148">
        <f t="shared" si="233"/>
        <v>0</v>
      </c>
      <c r="AO264" s="75"/>
      <c r="AP264" s="83"/>
      <c r="AQ264" s="152">
        <f aca="true" t="shared" si="239" ref="AQ264:AQ295">+AN264-AF264</f>
        <v>0</v>
      </c>
      <c r="AR264" s="153">
        <f aca="true" t="shared" si="240" ref="AR264:AR295">IF(ISERROR(IF(AND(AF264&gt;1,AN264=0),0%,IF(AND(AF264=0,AN264&gt;1),100%,AQ264/AF264))),0,IF(AND(AF264&gt;1,AN264=0),0%,IF(AND(AF264=0,AN264&gt;1),100%,AQ264/AF264)))</f>
        <v>0</v>
      </c>
      <c r="AS264" s="153"/>
    </row>
    <row r="265" spans="2:45" ht="15">
      <c r="B265" s="88"/>
      <c r="C265" s="88"/>
      <c r="D265" s="107" t="s">
        <v>514</v>
      </c>
      <c r="E265" s="87" t="s">
        <v>314</v>
      </c>
      <c r="F265" s="78"/>
      <c r="G265" s="78"/>
      <c r="H265" s="148">
        <f>+H266+H280</f>
        <v>0</v>
      </c>
      <c r="I265" s="78"/>
      <c r="J265" s="78"/>
      <c r="K265" s="148">
        <f>+K266+K280</f>
        <v>0</v>
      </c>
      <c r="L265" s="75"/>
      <c r="M265" s="83"/>
      <c r="N265" s="152">
        <f t="shared" si="234"/>
        <v>0</v>
      </c>
      <c r="O265" s="153">
        <f t="shared" si="235"/>
        <v>0</v>
      </c>
      <c r="P265" s="153"/>
      <c r="Q265" s="78"/>
      <c r="R265" s="78"/>
      <c r="S265" s="148">
        <f>+S266+S280</f>
        <v>0</v>
      </c>
      <c r="T265" s="78"/>
      <c r="U265" s="78"/>
      <c r="V265" s="148">
        <f>+V266+V280</f>
        <v>0</v>
      </c>
      <c r="W265" s="148">
        <f t="shared" si="187"/>
        <v>0</v>
      </c>
      <c r="X265" s="75"/>
      <c r="Y265" s="83"/>
      <c r="Z265" s="84">
        <f t="shared" si="188"/>
        <v>0</v>
      </c>
      <c r="AA265" s="152">
        <f>IF(Parámetros!$D$18="N/A",0,W265-K265)</f>
        <v>0</v>
      </c>
      <c r="AB265" s="153">
        <f t="shared" si="236"/>
        <v>0</v>
      </c>
      <c r="AC265" s="153"/>
      <c r="AD265" s="85"/>
      <c r="AE265" s="85"/>
      <c r="AF265" s="148">
        <f>+AF266+AF280</f>
        <v>0</v>
      </c>
      <c r="AG265" s="75"/>
      <c r="AH265" s="83"/>
      <c r="AI265" s="152">
        <f t="shared" si="237"/>
        <v>0</v>
      </c>
      <c r="AJ265" s="153">
        <f t="shared" si="238"/>
        <v>0</v>
      </c>
      <c r="AK265" s="153"/>
      <c r="AL265" s="78"/>
      <c r="AM265" s="78"/>
      <c r="AN265" s="148">
        <f>+AN266+AN280</f>
        <v>0</v>
      </c>
      <c r="AO265" s="75"/>
      <c r="AP265" s="83"/>
      <c r="AQ265" s="152">
        <f t="shared" si="239"/>
        <v>0</v>
      </c>
      <c r="AR265" s="153">
        <f t="shared" si="240"/>
        <v>0</v>
      </c>
      <c r="AS265" s="153"/>
    </row>
    <row r="266" spans="2:45" ht="25.5">
      <c r="B266" s="88"/>
      <c r="C266" s="88"/>
      <c r="D266" s="108" t="s">
        <v>515</v>
      </c>
      <c r="E266" s="92" t="s">
        <v>307</v>
      </c>
      <c r="F266" s="78"/>
      <c r="G266" s="78"/>
      <c r="H266" s="148">
        <f>+H267+H270+H274+H275+H276+H277+H278+H279</f>
        <v>0</v>
      </c>
      <c r="I266" s="78"/>
      <c r="J266" s="78"/>
      <c r="K266" s="148">
        <f>+K267+K270+K274+K275+K276+K277+K278+K279</f>
        <v>0</v>
      </c>
      <c r="L266" s="75"/>
      <c r="M266" s="83"/>
      <c r="N266" s="152">
        <f t="shared" si="234"/>
        <v>0</v>
      </c>
      <c r="O266" s="153">
        <f t="shared" si="235"/>
        <v>0</v>
      </c>
      <c r="P266" s="153"/>
      <c r="Q266" s="78"/>
      <c r="R266" s="78"/>
      <c r="S266" s="148">
        <f>+S267+S270+S274+S275+S276+S277+S278+S279</f>
        <v>0</v>
      </c>
      <c r="T266" s="78"/>
      <c r="U266" s="78"/>
      <c r="V266" s="148">
        <f>+V267+V270+V274+V275+V276+V277+V278+V279</f>
        <v>0</v>
      </c>
      <c r="W266" s="148">
        <f t="shared" si="187"/>
        <v>0</v>
      </c>
      <c r="X266" s="75"/>
      <c r="Y266" s="83"/>
      <c r="Z266" s="84">
        <f t="shared" si="188"/>
        <v>0</v>
      </c>
      <c r="AA266" s="152">
        <f>IF(Parámetros!$D$18="N/A",0,W266-K266)</f>
        <v>0</v>
      </c>
      <c r="AB266" s="153">
        <f t="shared" si="236"/>
        <v>0</v>
      </c>
      <c r="AC266" s="153"/>
      <c r="AD266" s="85"/>
      <c r="AE266" s="85"/>
      <c r="AF266" s="148">
        <f>+AF267+AF270+AF274+AF275+AF276+AF277+AF278+AF279</f>
        <v>0</v>
      </c>
      <c r="AG266" s="75"/>
      <c r="AH266" s="83"/>
      <c r="AI266" s="152">
        <f t="shared" si="237"/>
        <v>0</v>
      </c>
      <c r="AJ266" s="153">
        <f t="shared" si="238"/>
        <v>0</v>
      </c>
      <c r="AK266" s="153"/>
      <c r="AL266" s="78"/>
      <c r="AM266" s="78"/>
      <c r="AN266" s="148">
        <f>+AN267+AN270+AN274+AN275+AN276+AN277+AN278+AN279</f>
        <v>0</v>
      </c>
      <c r="AO266" s="75"/>
      <c r="AP266" s="83"/>
      <c r="AQ266" s="152">
        <f t="shared" si="239"/>
        <v>0</v>
      </c>
      <c r="AR266" s="153">
        <f t="shared" si="240"/>
        <v>0</v>
      </c>
      <c r="AS266" s="153"/>
    </row>
    <row r="267" spans="2:45" ht="15">
      <c r="B267" s="88"/>
      <c r="C267" s="88"/>
      <c r="D267" s="109" t="s">
        <v>516</v>
      </c>
      <c r="E267" s="94" t="s">
        <v>152</v>
      </c>
      <c r="F267" s="78"/>
      <c r="G267" s="78"/>
      <c r="H267" s="148">
        <f>+H268+H269</f>
        <v>0</v>
      </c>
      <c r="I267" s="78"/>
      <c r="J267" s="78"/>
      <c r="K267" s="148">
        <f>+K268+K269</f>
        <v>0</v>
      </c>
      <c r="L267" s="75"/>
      <c r="M267" s="83"/>
      <c r="N267" s="152">
        <f t="shared" si="234"/>
        <v>0</v>
      </c>
      <c r="O267" s="153">
        <f t="shared" si="235"/>
        <v>0</v>
      </c>
      <c r="P267" s="153"/>
      <c r="Q267" s="78"/>
      <c r="R267" s="78"/>
      <c r="S267" s="148">
        <f>+S268+S269</f>
        <v>0</v>
      </c>
      <c r="T267" s="78"/>
      <c r="U267" s="78"/>
      <c r="V267" s="148">
        <f>+V268+V269</f>
        <v>0</v>
      </c>
      <c r="W267" s="148">
        <f t="shared" si="187"/>
        <v>0</v>
      </c>
      <c r="X267" s="75"/>
      <c r="Y267" s="83"/>
      <c r="Z267" s="84">
        <f t="shared" si="188"/>
        <v>0</v>
      </c>
      <c r="AA267" s="152">
        <f>IF(Parámetros!$D$18="N/A",0,W267-K267)</f>
        <v>0</v>
      </c>
      <c r="AB267" s="153">
        <f t="shared" si="236"/>
        <v>0</v>
      </c>
      <c r="AC267" s="153"/>
      <c r="AD267" s="85"/>
      <c r="AE267" s="85"/>
      <c r="AF267" s="148">
        <f>+AF268+AF269</f>
        <v>0</v>
      </c>
      <c r="AG267" s="75"/>
      <c r="AH267" s="83"/>
      <c r="AI267" s="152">
        <f t="shared" si="237"/>
        <v>0</v>
      </c>
      <c r="AJ267" s="153">
        <f t="shared" si="238"/>
        <v>0</v>
      </c>
      <c r="AK267" s="153"/>
      <c r="AL267" s="78"/>
      <c r="AM267" s="78"/>
      <c r="AN267" s="148">
        <f>+AN268+AN269</f>
        <v>0</v>
      </c>
      <c r="AO267" s="75"/>
      <c r="AP267" s="83"/>
      <c r="AQ267" s="152">
        <f t="shared" si="239"/>
        <v>0</v>
      </c>
      <c r="AR267" s="153">
        <f t="shared" si="240"/>
        <v>0</v>
      </c>
      <c r="AS267" s="153"/>
    </row>
    <row r="268" spans="2:45" ht="15">
      <c r="B268" s="88"/>
      <c r="C268" s="88"/>
      <c r="D268" s="110" t="s">
        <v>517</v>
      </c>
      <c r="E268" s="90" t="s">
        <v>308</v>
      </c>
      <c r="F268" s="78"/>
      <c r="G268" s="78"/>
      <c r="H268" s="148">
        <f aca="true" t="shared" si="241" ref="H268:H269">+F268+G268</f>
        <v>0</v>
      </c>
      <c r="I268" s="78"/>
      <c r="J268" s="78"/>
      <c r="K268" s="148">
        <f aca="true" t="shared" si="242" ref="K268:K269">+I268+J268</f>
        <v>0</v>
      </c>
      <c r="L268" s="75"/>
      <c r="M268" s="83"/>
      <c r="N268" s="152">
        <f t="shared" si="234"/>
        <v>0</v>
      </c>
      <c r="O268" s="153">
        <f t="shared" si="235"/>
        <v>0</v>
      </c>
      <c r="P268" s="153"/>
      <c r="Q268" s="78"/>
      <c r="R268" s="78"/>
      <c r="S268" s="148">
        <f aca="true" t="shared" si="243" ref="S268:S269">+Q268+R268</f>
        <v>0</v>
      </c>
      <c r="T268" s="78"/>
      <c r="U268" s="78"/>
      <c r="V268" s="148">
        <f aca="true" t="shared" si="244" ref="V268:V269">+T268+U268</f>
        <v>0</v>
      </c>
      <c r="W268" s="148">
        <f t="shared" si="187"/>
        <v>0</v>
      </c>
      <c r="X268" s="75"/>
      <c r="Y268" s="83"/>
      <c r="Z268" s="84">
        <f t="shared" si="188"/>
        <v>0</v>
      </c>
      <c r="AA268" s="152">
        <f>IF(Parámetros!$D$18="N/A",0,W268-K268)</f>
        <v>0</v>
      </c>
      <c r="AB268" s="153">
        <f t="shared" si="236"/>
        <v>0</v>
      </c>
      <c r="AC268" s="153"/>
      <c r="AD268" s="85"/>
      <c r="AE268" s="85"/>
      <c r="AF268" s="148">
        <f aca="true" t="shared" si="245" ref="AF268:AF269">+AD268+AE268</f>
        <v>0</v>
      </c>
      <c r="AG268" s="75"/>
      <c r="AH268" s="83"/>
      <c r="AI268" s="152">
        <f t="shared" si="237"/>
        <v>0</v>
      </c>
      <c r="AJ268" s="153">
        <f t="shared" si="238"/>
        <v>0</v>
      </c>
      <c r="AK268" s="153"/>
      <c r="AL268" s="78"/>
      <c r="AM268" s="78"/>
      <c r="AN268" s="148">
        <f aca="true" t="shared" si="246" ref="AN268:AN269">+AL268+AM268</f>
        <v>0</v>
      </c>
      <c r="AO268" s="75"/>
      <c r="AP268" s="83"/>
      <c r="AQ268" s="152">
        <f t="shared" si="239"/>
        <v>0</v>
      </c>
      <c r="AR268" s="153">
        <f t="shared" si="240"/>
        <v>0</v>
      </c>
      <c r="AS268" s="153"/>
    </row>
    <row r="269" spans="2:45" ht="15">
      <c r="B269" s="88"/>
      <c r="C269" s="88"/>
      <c r="D269" s="110" t="s">
        <v>518</v>
      </c>
      <c r="E269" s="90" t="s">
        <v>153</v>
      </c>
      <c r="F269" s="78"/>
      <c r="G269" s="78"/>
      <c r="H269" s="148">
        <f t="shared" si="241"/>
        <v>0</v>
      </c>
      <c r="I269" s="78"/>
      <c r="J269" s="78"/>
      <c r="K269" s="148">
        <f t="shared" si="242"/>
        <v>0</v>
      </c>
      <c r="L269" s="75"/>
      <c r="M269" s="83"/>
      <c r="N269" s="152">
        <f t="shared" si="234"/>
        <v>0</v>
      </c>
      <c r="O269" s="153">
        <f t="shared" si="235"/>
        <v>0</v>
      </c>
      <c r="P269" s="153"/>
      <c r="Q269" s="78"/>
      <c r="R269" s="78"/>
      <c r="S269" s="148">
        <f t="shared" si="243"/>
        <v>0</v>
      </c>
      <c r="T269" s="78"/>
      <c r="U269" s="78"/>
      <c r="V269" s="148">
        <f t="shared" si="244"/>
        <v>0</v>
      </c>
      <c r="W269" s="148">
        <f t="shared" si="187"/>
        <v>0</v>
      </c>
      <c r="X269" s="75"/>
      <c r="Y269" s="83"/>
      <c r="Z269" s="84">
        <f t="shared" si="188"/>
        <v>0</v>
      </c>
      <c r="AA269" s="152">
        <f>IF(Parámetros!$D$18="N/A",0,W269-K269)</f>
        <v>0</v>
      </c>
      <c r="AB269" s="153">
        <f t="shared" si="236"/>
        <v>0</v>
      </c>
      <c r="AC269" s="153"/>
      <c r="AD269" s="85"/>
      <c r="AE269" s="85"/>
      <c r="AF269" s="148">
        <f t="shared" si="245"/>
        <v>0</v>
      </c>
      <c r="AG269" s="75"/>
      <c r="AH269" s="83"/>
      <c r="AI269" s="152">
        <f t="shared" si="237"/>
        <v>0</v>
      </c>
      <c r="AJ269" s="153">
        <f t="shared" si="238"/>
        <v>0</v>
      </c>
      <c r="AK269" s="153"/>
      <c r="AL269" s="78"/>
      <c r="AM269" s="78"/>
      <c r="AN269" s="148">
        <f t="shared" si="246"/>
        <v>0</v>
      </c>
      <c r="AO269" s="75"/>
      <c r="AP269" s="83"/>
      <c r="AQ269" s="152">
        <f t="shared" si="239"/>
        <v>0</v>
      </c>
      <c r="AR269" s="153">
        <f t="shared" si="240"/>
        <v>0</v>
      </c>
      <c r="AS269" s="153"/>
    </row>
    <row r="270" spans="2:45" ht="15">
      <c r="B270" s="88"/>
      <c r="C270" s="88"/>
      <c r="D270" s="109" t="s">
        <v>519</v>
      </c>
      <c r="E270" s="94" t="s">
        <v>154</v>
      </c>
      <c r="F270" s="78"/>
      <c r="G270" s="78"/>
      <c r="H270" s="148">
        <f>+H271+H272+H273</f>
        <v>0</v>
      </c>
      <c r="I270" s="78"/>
      <c r="J270" s="78"/>
      <c r="K270" s="148">
        <f>+K271+K272+K273</f>
        <v>0</v>
      </c>
      <c r="L270" s="75"/>
      <c r="M270" s="83"/>
      <c r="N270" s="152">
        <f t="shared" si="234"/>
        <v>0</v>
      </c>
      <c r="O270" s="153">
        <f t="shared" si="235"/>
        <v>0</v>
      </c>
      <c r="P270" s="153"/>
      <c r="Q270" s="78"/>
      <c r="R270" s="78"/>
      <c r="S270" s="148">
        <f>+S271+S272+S273</f>
        <v>0</v>
      </c>
      <c r="T270" s="78"/>
      <c r="U270" s="78"/>
      <c r="V270" s="148">
        <f>+V271+V272+V273</f>
        <v>0</v>
      </c>
      <c r="W270" s="148">
        <f t="shared" si="187"/>
        <v>0</v>
      </c>
      <c r="X270" s="75"/>
      <c r="Y270" s="83"/>
      <c r="Z270" s="84">
        <f t="shared" si="188"/>
        <v>0</v>
      </c>
      <c r="AA270" s="152">
        <f>IF(Parámetros!$D$18="N/A",0,W270-K270)</f>
        <v>0</v>
      </c>
      <c r="AB270" s="153">
        <f t="shared" si="236"/>
        <v>0</v>
      </c>
      <c r="AC270" s="153"/>
      <c r="AD270" s="85"/>
      <c r="AE270" s="85"/>
      <c r="AF270" s="148">
        <f>+AF271+AF272+AF273</f>
        <v>0</v>
      </c>
      <c r="AG270" s="75"/>
      <c r="AH270" s="83"/>
      <c r="AI270" s="152">
        <f t="shared" si="237"/>
        <v>0</v>
      </c>
      <c r="AJ270" s="153">
        <f t="shared" si="238"/>
        <v>0</v>
      </c>
      <c r="AK270" s="153"/>
      <c r="AL270" s="78"/>
      <c r="AM270" s="78"/>
      <c r="AN270" s="148">
        <f>+AN271+AN272+AN273</f>
        <v>0</v>
      </c>
      <c r="AO270" s="75"/>
      <c r="AP270" s="83"/>
      <c r="AQ270" s="152">
        <f t="shared" si="239"/>
        <v>0</v>
      </c>
      <c r="AR270" s="153">
        <f t="shared" si="240"/>
        <v>0</v>
      </c>
      <c r="AS270" s="153"/>
    </row>
    <row r="271" spans="2:45" ht="15">
      <c r="B271" s="88"/>
      <c r="C271" s="88"/>
      <c r="D271" s="110" t="s">
        <v>520</v>
      </c>
      <c r="E271" s="90" t="s">
        <v>309</v>
      </c>
      <c r="F271" s="78"/>
      <c r="G271" s="78"/>
      <c r="H271" s="148">
        <f aca="true" t="shared" si="247" ref="H271:H279">+F271+G271</f>
        <v>0</v>
      </c>
      <c r="I271" s="78"/>
      <c r="J271" s="78"/>
      <c r="K271" s="148">
        <f aca="true" t="shared" si="248" ref="K271:K279">+I271+J271</f>
        <v>0</v>
      </c>
      <c r="L271" s="75"/>
      <c r="M271" s="83"/>
      <c r="N271" s="152">
        <f t="shared" si="234"/>
        <v>0</v>
      </c>
      <c r="O271" s="153">
        <f t="shared" si="235"/>
        <v>0</v>
      </c>
      <c r="P271" s="153"/>
      <c r="Q271" s="78"/>
      <c r="R271" s="78"/>
      <c r="S271" s="148">
        <f aca="true" t="shared" si="249" ref="S271:S279">+Q271+R271</f>
        <v>0</v>
      </c>
      <c r="T271" s="78"/>
      <c r="U271" s="78"/>
      <c r="V271" s="148">
        <f aca="true" t="shared" si="250" ref="V271:V279">+T271+U271</f>
        <v>0</v>
      </c>
      <c r="W271" s="148">
        <f t="shared" si="187"/>
        <v>0</v>
      </c>
      <c r="X271" s="75"/>
      <c r="Y271" s="83"/>
      <c r="Z271" s="84">
        <f t="shared" si="188"/>
        <v>0</v>
      </c>
      <c r="AA271" s="152">
        <f>IF(Parámetros!$D$18="N/A",0,W271-K271)</f>
        <v>0</v>
      </c>
      <c r="AB271" s="153">
        <f t="shared" si="236"/>
        <v>0</v>
      </c>
      <c r="AC271" s="153"/>
      <c r="AD271" s="85"/>
      <c r="AE271" s="85"/>
      <c r="AF271" s="148">
        <f aca="true" t="shared" si="251" ref="AF271:AF279">+AD271+AE271</f>
        <v>0</v>
      </c>
      <c r="AG271" s="75"/>
      <c r="AH271" s="83"/>
      <c r="AI271" s="152">
        <f t="shared" si="237"/>
        <v>0</v>
      </c>
      <c r="AJ271" s="153">
        <f t="shared" si="238"/>
        <v>0</v>
      </c>
      <c r="AK271" s="153"/>
      <c r="AL271" s="78"/>
      <c r="AM271" s="78"/>
      <c r="AN271" s="148">
        <f aca="true" t="shared" si="252" ref="AN271:AN279">+AL271+AM271</f>
        <v>0</v>
      </c>
      <c r="AO271" s="75"/>
      <c r="AP271" s="83"/>
      <c r="AQ271" s="152">
        <f t="shared" si="239"/>
        <v>0</v>
      </c>
      <c r="AR271" s="153">
        <f t="shared" si="240"/>
        <v>0</v>
      </c>
      <c r="AS271" s="153"/>
    </row>
    <row r="272" spans="2:45" ht="15">
      <c r="B272" s="88"/>
      <c r="C272" s="88"/>
      <c r="D272" s="110" t="s">
        <v>521</v>
      </c>
      <c r="E272" s="90" t="s">
        <v>310</v>
      </c>
      <c r="F272" s="78"/>
      <c r="G272" s="78"/>
      <c r="H272" s="148">
        <f t="shared" si="247"/>
        <v>0</v>
      </c>
      <c r="I272" s="78"/>
      <c r="J272" s="78"/>
      <c r="K272" s="148">
        <f t="shared" si="248"/>
        <v>0</v>
      </c>
      <c r="L272" s="75"/>
      <c r="M272" s="83"/>
      <c r="N272" s="152">
        <f t="shared" si="234"/>
        <v>0</v>
      </c>
      <c r="O272" s="153">
        <f t="shared" si="235"/>
        <v>0</v>
      </c>
      <c r="P272" s="153"/>
      <c r="Q272" s="78"/>
      <c r="R272" s="78"/>
      <c r="S272" s="148">
        <f t="shared" si="249"/>
        <v>0</v>
      </c>
      <c r="T272" s="78"/>
      <c r="U272" s="78"/>
      <c r="V272" s="148">
        <f t="shared" si="250"/>
        <v>0</v>
      </c>
      <c r="W272" s="148">
        <f t="shared" si="187"/>
        <v>0</v>
      </c>
      <c r="X272" s="75"/>
      <c r="Y272" s="83"/>
      <c r="Z272" s="84">
        <f t="shared" si="188"/>
        <v>0</v>
      </c>
      <c r="AA272" s="152">
        <f>IF(Parámetros!$D$18="N/A",0,W272-K272)</f>
        <v>0</v>
      </c>
      <c r="AB272" s="153">
        <f t="shared" si="236"/>
        <v>0</v>
      </c>
      <c r="AC272" s="153"/>
      <c r="AD272" s="85"/>
      <c r="AE272" s="85"/>
      <c r="AF272" s="148">
        <f t="shared" si="251"/>
        <v>0</v>
      </c>
      <c r="AG272" s="75"/>
      <c r="AH272" s="83"/>
      <c r="AI272" s="152">
        <f t="shared" si="237"/>
        <v>0</v>
      </c>
      <c r="AJ272" s="153">
        <f t="shared" si="238"/>
        <v>0</v>
      </c>
      <c r="AK272" s="153"/>
      <c r="AL272" s="78"/>
      <c r="AM272" s="78"/>
      <c r="AN272" s="148">
        <f t="shared" si="252"/>
        <v>0</v>
      </c>
      <c r="AO272" s="75"/>
      <c r="AP272" s="83"/>
      <c r="AQ272" s="152">
        <f t="shared" si="239"/>
        <v>0</v>
      </c>
      <c r="AR272" s="153">
        <f t="shared" si="240"/>
        <v>0</v>
      </c>
      <c r="AS272" s="153"/>
    </row>
    <row r="273" spans="2:45" ht="15">
      <c r="B273" s="88"/>
      <c r="C273" s="88"/>
      <c r="D273" s="110" t="s">
        <v>522</v>
      </c>
      <c r="E273" s="90" t="s">
        <v>155</v>
      </c>
      <c r="F273" s="78"/>
      <c r="G273" s="78"/>
      <c r="H273" s="148">
        <f t="shared" si="247"/>
        <v>0</v>
      </c>
      <c r="I273" s="78"/>
      <c r="J273" s="78"/>
      <c r="K273" s="148">
        <f t="shared" si="248"/>
        <v>0</v>
      </c>
      <c r="L273" s="75"/>
      <c r="M273" s="83"/>
      <c r="N273" s="152">
        <f t="shared" si="234"/>
        <v>0</v>
      </c>
      <c r="O273" s="153">
        <f t="shared" si="235"/>
        <v>0</v>
      </c>
      <c r="P273" s="153"/>
      <c r="Q273" s="78"/>
      <c r="R273" s="78"/>
      <c r="S273" s="148">
        <f t="shared" si="249"/>
        <v>0</v>
      </c>
      <c r="T273" s="78"/>
      <c r="U273" s="78"/>
      <c r="V273" s="148">
        <f t="shared" si="250"/>
        <v>0</v>
      </c>
      <c r="W273" s="148">
        <f t="shared" si="187"/>
        <v>0</v>
      </c>
      <c r="X273" s="75"/>
      <c r="Y273" s="83"/>
      <c r="Z273" s="84">
        <f t="shared" si="188"/>
        <v>0</v>
      </c>
      <c r="AA273" s="152">
        <f>IF(Parámetros!$D$18="N/A",0,W273-K273)</f>
        <v>0</v>
      </c>
      <c r="AB273" s="153">
        <f t="shared" si="236"/>
        <v>0</v>
      </c>
      <c r="AC273" s="153"/>
      <c r="AD273" s="85"/>
      <c r="AE273" s="85"/>
      <c r="AF273" s="148">
        <f t="shared" si="251"/>
        <v>0</v>
      </c>
      <c r="AG273" s="75"/>
      <c r="AH273" s="83"/>
      <c r="AI273" s="152">
        <f t="shared" si="237"/>
        <v>0</v>
      </c>
      <c r="AJ273" s="153">
        <f t="shared" si="238"/>
        <v>0</v>
      </c>
      <c r="AK273" s="153"/>
      <c r="AL273" s="78"/>
      <c r="AM273" s="78"/>
      <c r="AN273" s="148">
        <f t="shared" si="252"/>
        <v>0</v>
      </c>
      <c r="AO273" s="75"/>
      <c r="AP273" s="83"/>
      <c r="AQ273" s="152">
        <f t="shared" si="239"/>
        <v>0</v>
      </c>
      <c r="AR273" s="153">
        <f t="shared" si="240"/>
        <v>0</v>
      </c>
      <c r="AS273" s="153"/>
    </row>
    <row r="274" spans="2:45" ht="15">
      <c r="B274" s="88"/>
      <c r="C274" s="88"/>
      <c r="D274" s="110" t="s">
        <v>523</v>
      </c>
      <c r="E274" s="90" t="s">
        <v>156</v>
      </c>
      <c r="F274" s="78"/>
      <c r="G274" s="78"/>
      <c r="H274" s="148">
        <f t="shared" si="247"/>
        <v>0</v>
      </c>
      <c r="I274" s="78"/>
      <c r="J274" s="78"/>
      <c r="K274" s="148">
        <f t="shared" si="248"/>
        <v>0</v>
      </c>
      <c r="L274" s="75"/>
      <c r="M274" s="83"/>
      <c r="N274" s="152">
        <f t="shared" si="234"/>
        <v>0</v>
      </c>
      <c r="O274" s="153">
        <f t="shared" si="235"/>
        <v>0</v>
      </c>
      <c r="P274" s="153"/>
      <c r="Q274" s="78"/>
      <c r="R274" s="78"/>
      <c r="S274" s="148">
        <f t="shared" si="249"/>
        <v>0</v>
      </c>
      <c r="T274" s="78"/>
      <c r="U274" s="78"/>
      <c r="V274" s="148">
        <f t="shared" si="250"/>
        <v>0</v>
      </c>
      <c r="W274" s="148">
        <f t="shared" si="187"/>
        <v>0</v>
      </c>
      <c r="X274" s="75"/>
      <c r="Y274" s="83"/>
      <c r="Z274" s="84">
        <f t="shared" si="188"/>
        <v>0</v>
      </c>
      <c r="AA274" s="152">
        <f>IF(Parámetros!$D$18="N/A",0,W274-K274)</f>
        <v>0</v>
      </c>
      <c r="AB274" s="153">
        <f t="shared" si="236"/>
        <v>0</v>
      </c>
      <c r="AC274" s="153"/>
      <c r="AD274" s="85"/>
      <c r="AE274" s="85"/>
      <c r="AF274" s="148">
        <f t="shared" si="251"/>
        <v>0</v>
      </c>
      <c r="AG274" s="75"/>
      <c r="AH274" s="83"/>
      <c r="AI274" s="152">
        <f t="shared" si="237"/>
        <v>0</v>
      </c>
      <c r="AJ274" s="153">
        <f t="shared" si="238"/>
        <v>0</v>
      </c>
      <c r="AK274" s="153"/>
      <c r="AL274" s="78"/>
      <c r="AM274" s="78"/>
      <c r="AN274" s="148">
        <f t="shared" si="252"/>
        <v>0</v>
      </c>
      <c r="AO274" s="75"/>
      <c r="AP274" s="83"/>
      <c r="AQ274" s="152">
        <f t="shared" si="239"/>
        <v>0</v>
      </c>
      <c r="AR274" s="153">
        <f t="shared" si="240"/>
        <v>0</v>
      </c>
      <c r="AS274" s="153"/>
    </row>
    <row r="275" spans="2:45" ht="15">
      <c r="B275" s="88"/>
      <c r="C275" s="88"/>
      <c r="D275" s="110" t="s">
        <v>524</v>
      </c>
      <c r="E275" s="90" t="s">
        <v>157</v>
      </c>
      <c r="F275" s="78"/>
      <c r="G275" s="78"/>
      <c r="H275" s="148">
        <f t="shared" si="247"/>
        <v>0</v>
      </c>
      <c r="I275" s="78"/>
      <c r="J275" s="78"/>
      <c r="K275" s="148">
        <f t="shared" si="248"/>
        <v>0</v>
      </c>
      <c r="L275" s="75"/>
      <c r="M275" s="83"/>
      <c r="N275" s="152">
        <f t="shared" si="234"/>
        <v>0</v>
      </c>
      <c r="O275" s="153">
        <f t="shared" si="235"/>
        <v>0</v>
      </c>
      <c r="P275" s="153"/>
      <c r="Q275" s="78"/>
      <c r="R275" s="78"/>
      <c r="S275" s="148">
        <f t="shared" si="249"/>
        <v>0</v>
      </c>
      <c r="T275" s="78"/>
      <c r="U275" s="78"/>
      <c r="V275" s="148">
        <f t="shared" si="250"/>
        <v>0</v>
      </c>
      <c r="W275" s="148">
        <f t="shared" si="187"/>
        <v>0</v>
      </c>
      <c r="X275" s="75"/>
      <c r="Y275" s="83"/>
      <c r="Z275" s="84">
        <f t="shared" si="188"/>
        <v>0</v>
      </c>
      <c r="AA275" s="152">
        <f>IF(Parámetros!$D$18="N/A",0,W275-K275)</f>
        <v>0</v>
      </c>
      <c r="AB275" s="153">
        <f t="shared" si="236"/>
        <v>0</v>
      </c>
      <c r="AC275" s="153"/>
      <c r="AD275" s="85"/>
      <c r="AE275" s="85"/>
      <c r="AF275" s="148">
        <f t="shared" si="251"/>
        <v>0</v>
      </c>
      <c r="AG275" s="75"/>
      <c r="AH275" s="83"/>
      <c r="AI275" s="152">
        <f t="shared" si="237"/>
        <v>0</v>
      </c>
      <c r="AJ275" s="153">
        <f t="shared" si="238"/>
        <v>0</v>
      </c>
      <c r="AK275" s="153"/>
      <c r="AL275" s="78"/>
      <c r="AM275" s="78"/>
      <c r="AN275" s="148">
        <f t="shared" si="252"/>
        <v>0</v>
      </c>
      <c r="AO275" s="75"/>
      <c r="AP275" s="83"/>
      <c r="AQ275" s="152">
        <f t="shared" si="239"/>
        <v>0</v>
      </c>
      <c r="AR275" s="153">
        <f t="shared" si="240"/>
        <v>0</v>
      </c>
      <c r="AS275" s="153"/>
    </row>
    <row r="276" spans="2:45" ht="15">
      <c r="B276" s="88"/>
      <c r="C276" s="88"/>
      <c r="D276" s="110" t="s">
        <v>525</v>
      </c>
      <c r="E276" s="90" t="s">
        <v>158</v>
      </c>
      <c r="F276" s="78"/>
      <c r="G276" s="78"/>
      <c r="H276" s="148">
        <f t="shared" si="247"/>
        <v>0</v>
      </c>
      <c r="I276" s="78"/>
      <c r="J276" s="78"/>
      <c r="K276" s="148">
        <f t="shared" si="248"/>
        <v>0</v>
      </c>
      <c r="L276" s="75"/>
      <c r="M276" s="83"/>
      <c r="N276" s="152">
        <f t="shared" si="234"/>
        <v>0</v>
      </c>
      <c r="O276" s="153">
        <f t="shared" si="235"/>
        <v>0</v>
      </c>
      <c r="P276" s="153"/>
      <c r="Q276" s="78"/>
      <c r="R276" s="78"/>
      <c r="S276" s="148">
        <f t="shared" si="249"/>
        <v>0</v>
      </c>
      <c r="T276" s="78"/>
      <c r="U276" s="78"/>
      <c r="V276" s="148">
        <f t="shared" si="250"/>
        <v>0</v>
      </c>
      <c r="W276" s="148">
        <f t="shared" si="187"/>
        <v>0</v>
      </c>
      <c r="X276" s="75"/>
      <c r="Y276" s="83"/>
      <c r="Z276" s="84">
        <f t="shared" si="188"/>
        <v>0</v>
      </c>
      <c r="AA276" s="152">
        <f>IF(Parámetros!$D$18="N/A",0,W276-K276)</f>
        <v>0</v>
      </c>
      <c r="AB276" s="153">
        <f t="shared" si="236"/>
        <v>0</v>
      </c>
      <c r="AC276" s="153"/>
      <c r="AD276" s="85"/>
      <c r="AE276" s="85"/>
      <c r="AF276" s="148">
        <f t="shared" si="251"/>
        <v>0</v>
      </c>
      <c r="AG276" s="75"/>
      <c r="AH276" s="83"/>
      <c r="AI276" s="152">
        <f t="shared" si="237"/>
        <v>0</v>
      </c>
      <c r="AJ276" s="153">
        <f t="shared" si="238"/>
        <v>0</v>
      </c>
      <c r="AK276" s="153"/>
      <c r="AL276" s="78"/>
      <c r="AM276" s="78"/>
      <c r="AN276" s="148">
        <f t="shared" si="252"/>
        <v>0</v>
      </c>
      <c r="AO276" s="75"/>
      <c r="AP276" s="83"/>
      <c r="AQ276" s="152">
        <f t="shared" si="239"/>
        <v>0</v>
      </c>
      <c r="AR276" s="153">
        <f t="shared" si="240"/>
        <v>0</v>
      </c>
      <c r="AS276" s="153"/>
    </row>
    <row r="277" spans="2:45" ht="15">
      <c r="B277" s="88"/>
      <c r="C277" s="88"/>
      <c r="D277" s="110" t="s">
        <v>526</v>
      </c>
      <c r="E277" s="90" t="s">
        <v>159</v>
      </c>
      <c r="F277" s="78"/>
      <c r="G277" s="78"/>
      <c r="H277" s="148">
        <f t="shared" si="247"/>
        <v>0</v>
      </c>
      <c r="I277" s="78"/>
      <c r="J277" s="78"/>
      <c r="K277" s="148">
        <f t="shared" si="248"/>
        <v>0</v>
      </c>
      <c r="L277" s="75"/>
      <c r="M277" s="83"/>
      <c r="N277" s="152">
        <f t="shared" si="234"/>
        <v>0</v>
      </c>
      <c r="O277" s="153">
        <f t="shared" si="235"/>
        <v>0</v>
      </c>
      <c r="P277" s="153"/>
      <c r="Q277" s="78"/>
      <c r="R277" s="78"/>
      <c r="S277" s="148">
        <f t="shared" si="249"/>
        <v>0</v>
      </c>
      <c r="T277" s="78"/>
      <c r="U277" s="78"/>
      <c r="V277" s="148">
        <f t="shared" si="250"/>
        <v>0</v>
      </c>
      <c r="W277" s="148">
        <f t="shared" si="187"/>
        <v>0</v>
      </c>
      <c r="X277" s="75"/>
      <c r="Y277" s="83"/>
      <c r="Z277" s="84">
        <f t="shared" si="188"/>
        <v>0</v>
      </c>
      <c r="AA277" s="152">
        <f>IF(Parámetros!$D$18="N/A",0,W277-K277)</f>
        <v>0</v>
      </c>
      <c r="AB277" s="153">
        <f t="shared" si="236"/>
        <v>0</v>
      </c>
      <c r="AC277" s="153"/>
      <c r="AD277" s="85"/>
      <c r="AE277" s="85"/>
      <c r="AF277" s="148">
        <f t="shared" si="251"/>
        <v>0</v>
      </c>
      <c r="AG277" s="75"/>
      <c r="AH277" s="83"/>
      <c r="AI277" s="152">
        <f t="shared" si="237"/>
        <v>0</v>
      </c>
      <c r="AJ277" s="153">
        <f t="shared" si="238"/>
        <v>0</v>
      </c>
      <c r="AK277" s="153"/>
      <c r="AL277" s="78"/>
      <c r="AM277" s="78"/>
      <c r="AN277" s="148">
        <f t="shared" si="252"/>
        <v>0</v>
      </c>
      <c r="AO277" s="75"/>
      <c r="AP277" s="83"/>
      <c r="AQ277" s="152">
        <f t="shared" si="239"/>
        <v>0</v>
      </c>
      <c r="AR277" s="153">
        <f t="shared" si="240"/>
        <v>0</v>
      </c>
      <c r="AS277" s="153"/>
    </row>
    <row r="278" spans="2:45" ht="15">
      <c r="B278" s="88"/>
      <c r="C278" s="88"/>
      <c r="D278" s="110" t="s">
        <v>527</v>
      </c>
      <c r="E278" s="90" t="s">
        <v>160</v>
      </c>
      <c r="F278" s="78"/>
      <c r="G278" s="78"/>
      <c r="H278" s="148">
        <f t="shared" si="247"/>
        <v>0</v>
      </c>
      <c r="I278" s="78"/>
      <c r="J278" s="78"/>
      <c r="K278" s="148">
        <f t="shared" si="248"/>
        <v>0</v>
      </c>
      <c r="L278" s="75"/>
      <c r="M278" s="83"/>
      <c r="N278" s="152">
        <f t="shared" si="234"/>
        <v>0</v>
      </c>
      <c r="O278" s="153">
        <f t="shared" si="235"/>
        <v>0</v>
      </c>
      <c r="P278" s="153"/>
      <c r="Q278" s="78"/>
      <c r="R278" s="78"/>
      <c r="S278" s="148">
        <f t="shared" si="249"/>
        <v>0</v>
      </c>
      <c r="T278" s="78"/>
      <c r="U278" s="78"/>
      <c r="V278" s="148">
        <f t="shared" si="250"/>
        <v>0</v>
      </c>
      <c r="W278" s="148">
        <f t="shared" si="187"/>
        <v>0</v>
      </c>
      <c r="X278" s="75"/>
      <c r="Y278" s="83"/>
      <c r="Z278" s="84">
        <f t="shared" si="188"/>
        <v>0</v>
      </c>
      <c r="AA278" s="152">
        <f>IF(Parámetros!$D$18="N/A",0,W278-K278)</f>
        <v>0</v>
      </c>
      <c r="AB278" s="153">
        <f t="shared" si="236"/>
        <v>0</v>
      </c>
      <c r="AC278" s="153"/>
      <c r="AD278" s="85"/>
      <c r="AE278" s="85"/>
      <c r="AF278" s="148">
        <f t="shared" si="251"/>
        <v>0</v>
      </c>
      <c r="AG278" s="75"/>
      <c r="AH278" s="83"/>
      <c r="AI278" s="152">
        <f t="shared" si="237"/>
        <v>0</v>
      </c>
      <c r="AJ278" s="153">
        <f t="shared" si="238"/>
        <v>0</v>
      </c>
      <c r="AK278" s="153"/>
      <c r="AL278" s="78"/>
      <c r="AM278" s="78"/>
      <c r="AN278" s="148">
        <f t="shared" si="252"/>
        <v>0</v>
      </c>
      <c r="AO278" s="75"/>
      <c r="AP278" s="83"/>
      <c r="AQ278" s="152">
        <f t="shared" si="239"/>
        <v>0</v>
      </c>
      <c r="AR278" s="153">
        <f t="shared" si="240"/>
        <v>0</v>
      </c>
      <c r="AS278" s="153"/>
    </row>
    <row r="279" spans="2:45" ht="15">
      <c r="B279" s="88"/>
      <c r="C279" s="88"/>
      <c r="D279" s="110" t="s">
        <v>528</v>
      </c>
      <c r="E279" s="90" t="s">
        <v>161</v>
      </c>
      <c r="F279" s="78"/>
      <c r="G279" s="78"/>
      <c r="H279" s="148">
        <f t="shared" si="247"/>
        <v>0</v>
      </c>
      <c r="I279" s="78"/>
      <c r="J279" s="78"/>
      <c r="K279" s="148">
        <f t="shared" si="248"/>
        <v>0</v>
      </c>
      <c r="L279" s="75"/>
      <c r="M279" s="83"/>
      <c r="N279" s="152">
        <f t="shared" si="234"/>
        <v>0</v>
      </c>
      <c r="O279" s="153">
        <f t="shared" si="235"/>
        <v>0</v>
      </c>
      <c r="P279" s="153"/>
      <c r="Q279" s="78"/>
      <c r="R279" s="78"/>
      <c r="S279" s="148">
        <f t="shared" si="249"/>
        <v>0</v>
      </c>
      <c r="T279" s="78"/>
      <c r="U279" s="78"/>
      <c r="V279" s="148">
        <f t="shared" si="250"/>
        <v>0</v>
      </c>
      <c r="W279" s="148">
        <f t="shared" si="187"/>
        <v>0</v>
      </c>
      <c r="X279" s="75"/>
      <c r="Y279" s="83"/>
      <c r="Z279" s="84">
        <f t="shared" si="188"/>
        <v>0</v>
      </c>
      <c r="AA279" s="152">
        <f>IF(Parámetros!$D$18="N/A",0,W279-K279)</f>
        <v>0</v>
      </c>
      <c r="AB279" s="153">
        <f t="shared" si="236"/>
        <v>0</v>
      </c>
      <c r="AC279" s="153"/>
      <c r="AD279" s="85"/>
      <c r="AE279" s="85"/>
      <c r="AF279" s="148">
        <f t="shared" si="251"/>
        <v>0</v>
      </c>
      <c r="AG279" s="75"/>
      <c r="AH279" s="83"/>
      <c r="AI279" s="152">
        <f t="shared" si="237"/>
        <v>0</v>
      </c>
      <c r="AJ279" s="153">
        <f t="shared" si="238"/>
        <v>0</v>
      </c>
      <c r="AK279" s="153"/>
      <c r="AL279" s="78"/>
      <c r="AM279" s="78"/>
      <c r="AN279" s="148">
        <f t="shared" si="252"/>
        <v>0</v>
      </c>
      <c r="AO279" s="75"/>
      <c r="AP279" s="83"/>
      <c r="AQ279" s="152">
        <f t="shared" si="239"/>
        <v>0</v>
      </c>
      <c r="AR279" s="153">
        <f t="shared" si="240"/>
        <v>0</v>
      </c>
      <c r="AS279" s="153"/>
    </row>
    <row r="280" spans="2:45" ht="25.5">
      <c r="B280" s="88"/>
      <c r="C280" s="88"/>
      <c r="D280" s="108" t="s">
        <v>529</v>
      </c>
      <c r="E280" s="92" t="s">
        <v>311</v>
      </c>
      <c r="F280" s="78"/>
      <c r="G280" s="78"/>
      <c r="H280" s="148">
        <f>+H281+H285</f>
        <v>0</v>
      </c>
      <c r="I280" s="78"/>
      <c r="J280" s="78"/>
      <c r="K280" s="148">
        <f>+K281+K285</f>
        <v>0</v>
      </c>
      <c r="L280" s="75"/>
      <c r="M280" s="83"/>
      <c r="N280" s="152">
        <f t="shared" si="234"/>
        <v>0</v>
      </c>
      <c r="O280" s="153">
        <f t="shared" si="235"/>
        <v>0</v>
      </c>
      <c r="P280" s="153"/>
      <c r="Q280" s="78"/>
      <c r="R280" s="78"/>
      <c r="S280" s="148">
        <f>+S281+S285</f>
        <v>0</v>
      </c>
      <c r="T280" s="78"/>
      <c r="U280" s="78"/>
      <c r="V280" s="148">
        <f>+V281+V285</f>
        <v>0</v>
      </c>
      <c r="W280" s="148">
        <f t="shared" si="187"/>
        <v>0</v>
      </c>
      <c r="X280" s="75"/>
      <c r="Y280" s="83"/>
      <c r="Z280" s="84">
        <f t="shared" si="188"/>
        <v>0</v>
      </c>
      <c r="AA280" s="152">
        <f>IF(Parámetros!$D$18="N/A",0,W280-K280)</f>
        <v>0</v>
      </c>
      <c r="AB280" s="153">
        <f t="shared" si="236"/>
        <v>0</v>
      </c>
      <c r="AC280" s="153"/>
      <c r="AD280" s="85"/>
      <c r="AE280" s="85"/>
      <c r="AF280" s="148">
        <f>+AF281+AF285</f>
        <v>0</v>
      </c>
      <c r="AG280" s="75"/>
      <c r="AH280" s="83"/>
      <c r="AI280" s="152">
        <f t="shared" si="237"/>
        <v>0</v>
      </c>
      <c r="AJ280" s="153">
        <f t="shared" si="238"/>
        <v>0</v>
      </c>
      <c r="AK280" s="153"/>
      <c r="AL280" s="78"/>
      <c r="AM280" s="78"/>
      <c r="AN280" s="148">
        <f>+AN281+AN285</f>
        <v>0</v>
      </c>
      <c r="AO280" s="75"/>
      <c r="AP280" s="83"/>
      <c r="AQ280" s="152">
        <f t="shared" si="239"/>
        <v>0</v>
      </c>
      <c r="AR280" s="153">
        <f t="shared" si="240"/>
        <v>0</v>
      </c>
      <c r="AS280" s="153"/>
    </row>
    <row r="281" spans="2:45" ht="15">
      <c r="B281" s="88"/>
      <c r="C281" s="88"/>
      <c r="D281" s="109" t="s">
        <v>530</v>
      </c>
      <c r="E281" s="94" t="s">
        <v>162</v>
      </c>
      <c r="F281" s="78"/>
      <c r="G281" s="78"/>
      <c r="H281" s="148">
        <f>+H282+H283+H284</f>
        <v>0</v>
      </c>
      <c r="I281" s="78"/>
      <c r="J281" s="78"/>
      <c r="K281" s="148">
        <f>+K282+K283+K284</f>
        <v>0</v>
      </c>
      <c r="L281" s="75"/>
      <c r="M281" s="83"/>
      <c r="N281" s="152">
        <f t="shared" si="234"/>
        <v>0</v>
      </c>
      <c r="O281" s="153">
        <f t="shared" si="235"/>
        <v>0</v>
      </c>
      <c r="P281" s="153"/>
      <c r="Q281" s="78"/>
      <c r="R281" s="78"/>
      <c r="S281" s="148">
        <f>+S282+S283+S284</f>
        <v>0</v>
      </c>
      <c r="T281" s="78"/>
      <c r="U281" s="78"/>
      <c r="V281" s="148">
        <f>+V282+V283+V284</f>
        <v>0</v>
      </c>
      <c r="W281" s="148">
        <f t="shared" si="187"/>
        <v>0</v>
      </c>
      <c r="X281" s="75"/>
      <c r="Y281" s="83"/>
      <c r="Z281" s="84">
        <f t="shared" si="188"/>
        <v>0</v>
      </c>
      <c r="AA281" s="152">
        <f>IF(Parámetros!$D$18="N/A",0,W281-K281)</f>
        <v>0</v>
      </c>
      <c r="AB281" s="153">
        <f t="shared" si="236"/>
        <v>0</v>
      </c>
      <c r="AC281" s="153"/>
      <c r="AD281" s="85"/>
      <c r="AE281" s="85"/>
      <c r="AF281" s="148">
        <f>+AF282+AF283+AF284</f>
        <v>0</v>
      </c>
      <c r="AG281" s="75"/>
      <c r="AH281" s="83"/>
      <c r="AI281" s="152">
        <f t="shared" si="237"/>
        <v>0</v>
      </c>
      <c r="AJ281" s="153">
        <f t="shared" si="238"/>
        <v>0</v>
      </c>
      <c r="AK281" s="153"/>
      <c r="AL281" s="78"/>
      <c r="AM281" s="78"/>
      <c r="AN281" s="148">
        <f>+AN282+AN283+AN284</f>
        <v>0</v>
      </c>
      <c r="AO281" s="75"/>
      <c r="AP281" s="83"/>
      <c r="AQ281" s="152">
        <f t="shared" si="239"/>
        <v>0</v>
      </c>
      <c r="AR281" s="153">
        <f t="shared" si="240"/>
        <v>0</v>
      </c>
      <c r="AS281" s="153"/>
    </row>
    <row r="282" spans="2:45" ht="15">
      <c r="B282" s="88"/>
      <c r="C282" s="88"/>
      <c r="D282" s="110" t="s">
        <v>531</v>
      </c>
      <c r="E282" s="90" t="s">
        <v>312</v>
      </c>
      <c r="F282" s="78"/>
      <c r="G282" s="78"/>
      <c r="H282" s="148">
        <f aca="true" t="shared" si="253" ref="H282:H285">+F282+G282</f>
        <v>0</v>
      </c>
      <c r="I282" s="78"/>
      <c r="J282" s="78"/>
      <c r="K282" s="148">
        <f aca="true" t="shared" si="254" ref="K282:K285">+I282+J282</f>
        <v>0</v>
      </c>
      <c r="L282" s="75"/>
      <c r="M282" s="83"/>
      <c r="N282" s="152">
        <f t="shared" si="234"/>
        <v>0</v>
      </c>
      <c r="O282" s="153">
        <f t="shared" si="235"/>
        <v>0</v>
      </c>
      <c r="P282" s="153"/>
      <c r="Q282" s="78"/>
      <c r="R282" s="78"/>
      <c r="S282" s="148">
        <f aca="true" t="shared" si="255" ref="S282:S285">+Q282+R282</f>
        <v>0</v>
      </c>
      <c r="T282" s="78"/>
      <c r="U282" s="78"/>
      <c r="V282" s="148">
        <f aca="true" t="shared" si="256" ref="V282:V285">+T282+U282</f>
        <v>0</v>
      </c>
      <c r="W282" s="148">
        <f aca="true" t="shared" si="257" ref="W282:W345">+S282+V282</f>
        <v>0</v>
      </c>
      <c r="X282" s="75"/>
      <c r="Y282" s="83"/>
      <c r="Z282" s="84">
        <f aca="true" t="shared" si="258" ref="Z282:Z345">+IF($W$378&lt;1,W282/-$W$378,W282/$W$378)</f>
        <v>0</v>
      </c>
      <c r="AA282" s="152">
        <f>IF(Parámetros!$D$18="N/A",0,W282-K282)</f>
        <v>0</v>
      </c>
      <c r="AB282" s="153">
        <f t="shared" si="236"/>
        <v>0</v>
      </c>
      <c r="AC282" s="153"/>
      <c r="AD282" s="85"/>
      <c r="AE282" s="85"/>
      <c r="AF282" s="148">
        <f aca="true" t="shared" si="259" ref="AF282:AF285">+AD282+AE282</f>
        <v>0</v>
      </c>
      <c r="AG282" s="75"/>
      <c r="AH282" s="83"/>
      <c r="AI282" s="152">
        <f t="shared" si="237"/>
        <v>0</v>
      </c>
      <c r="AJ282" s="153">
        <f t="shared" si="238"/>
        <v>0</v>
      </c>
      <c r="AK282" s="153"/>
      <c r="AL282" s="78"/>
      <c r="AM282" s="78"/>
      <c r="AN282" s="148">
        <f aca="true" t="shared" si="260" ref="AN282:AN285">+AL282+AM282</f>
        <v>0</v>
      </c>
      <c r="AO282" s="75"/>
      <c r="AP282" s="83"/>
      <c r="AQ282" s="152">
        <f t="shared" si="239"/>
        <v>0</v>
      </c>
      <c r="AR282" s="153">
        <f t="shared" si="240"/>
        <v>0</v>
      </c>
      <c r="AS282" s="153"/>
    </row>
    <row r="283" spans="2:45" ht="15">
      <c r="B283" s="88"/>
      <c r="C283" s="88"/>
      <c r="D283" s="110" t="s">
        <v>532</v>
      </c>
      <c r="E283" s="90" t="s">
        <v>163</v>
      </c>
      <c r="F283" s="78"/>
      <c r="G283" s="78"/>
      <c r="H283" s="148">
        <f t="shared" si="253"/>
        <v>0</v>
      </c>
      <c r="I283" s="78"/>
      <c r="J283" s="78"/>
      <c r="K283" s="148">
        <f t="shared" si="254"/>
        <v>0</v>
      </c>
      <c r="L283" s="75"/>
      <c r="M283" s="83"/>
      <c r="N283" s="152">
        <f t="shared" si="234"/>
        <v>0</v>
      </c>
      <c r="O283" s="153">
        <f t="shared" si="235"/>
        <v>0</v>
      </c>
      <c r="P283" s="153"/>
      <c r="Q283" s="78"/>
      <c r="R283" s="78"/>
      <c r="S283" s="148">
        <f t="shared" si="255"/>
        <v>0</v>
      </c>
      <c r="T283" s="78"/>
      <c r="U283" s="78"/>
      <c r="V283" s="148">
        <f t="shared" si="256"/>
        <v>0</v>
      </c>
      <c r="W283" s="148">
        <f t="shared" si="257"/>
        <v>0</v>
      </c>
      <c r="X283" s="75"/>
      <c r="Y283" s="83"/>
      <c r="Z283" s="84">
        <f t="shared" si="258"/>
        <v>0</v>
      </c>
      <c r="AA283" s="152">
        <f>IF(Parámetros!$D$18="N/A",0,W283-K283)</f>
        <v>0</v>
      </c>
      <c r="AB283" s="153">
        <f t="shared" si="236"/>
        <v>0</v>
      </c>
      <c r="AC283" s="153"/>
      <c r="AD283" s="85"/>
      <c r="AE283" s="85"/>
      <c r="AF283" s="148">
        <f t="shared" si="259"/>
        <v>0</v>
      </c>
      <c r="AG283" s="75"/>
      <c r="AH283" s="83"/>
      <c r="AI283" s="152">
        <f t="shared" si="237"/>
        <v>0</v>
      </c>
      <c r="AJ283" s="153">
        <f t="shared" si="238"/>
        <v>0</v>
      </c>
      <c r="AK283" s="153"/>
      <c r="AL283" s="78"/>
      <c r="AM283" s="78"/>
      <c r="AN283" s="148">
        <f t="shared" si="260"/>
        <v>0</v>
      </c>
      <c r="AO283" s="75"/>
      <c r="AP283" s="83"/>
      <c r="AQ283" s="152">
        <f t="shared" si="239"/>
        <v>0</v>
      </c>
      <c r="AR283" s="153">
        <f t="shared" si="240"/>
        <v>0</v>
      </c>
      <c r="AS283" s="153"/>
    </row>
    <row r="284" spans="2:45" ht="15">
      <c r="B284" s="88"/>
      <c r="C284" s="88"/>
      <c r="D284" s="110" t="s">
        <v>533</v>
      </c>
      <c r="E284" s="90" t="s">
        <v>164</v>
      </c>
      <c r="F284" s="78"/>
      <c r="G284" s="78"/>
      <c r="H284" s="148">
        <f t="shared" si="253"/>
        <v>0</v>
      </c>
      <c r="I284" s="78"/>
      <c r="J284" s="78"/>
      <c r="K284" s="148">
        <f t="shared" si="254"/>
        <v>0</v>
      </c>
      <c r="L284" s="75"/>
      <c r="M284" s="83"/>
      <c r="N284" s="152">
        <f t="shared" si="234"/>
        <v>0</v>
      </c>
      <c r="O284" s="153">
        <f t="shared" si="235"/>
        <v>0</v>
      </c>
      <c r="P284" s="153"/>
      <c r="Q284" s="78"/>
      <c r="R284" s="78"/>
      <c r="S284" s="148">
        <f t="shared" si="255"/>
        <v>0</v>
      </c>
      <c r="T284" s="78"/>
      <c r="U284" s="78"/>
      <c r="V284" s="148">
        <f t="shared" si="256"/>
        <v>0</v>
      </c>
      <c r="W284" s="148">
        <f t="shared" si="257"/>
        <v>0</v>
      </c>
      <c r="X284" s="75"/>
      <c r="Y284" s="83"/>
      <c r="Z284" s="84">
        <f t="shared" si="258"/>
        <v>0</v>
      </c>
      <c r="AA284" s="152">
        <f>IF(Parámetros!$D$18="N/A",0,W284-K284)</f>
        <v>0</v>
      </c>
      <c r="AB284" s="153">
        <f t="shared" si="236"/>
        <v>0</v>
      </c>
      <c r="AC284" s="153"/>
      <c r="AD284" s="85"/>
      <c r="AE284" s="85"/>
      <c r="AF284" s="148">
        <f t="shared" si="259"/>
        <v>0</v>
      </c>
      <c r="AG284" s="75"/>
      <c r="AH284" s="83"/>
      <c r="AI284" s="152">
        <f t="shared" si="237"/>
        <v>0</v>
      </c>
      <c r="AJ284" s="153">
        <f t="shared" si="238"/>
        <v>0</v>
      </c>
      <c r="AK284" s="153"/>
      <c r="AL284" s="78"/>
      <c r="AM284" s="78"/>
      <c r="AN284" s="148">
        <f t="shared" si="260"/>
        <v>0</v>
      </c>
      <c r="AO284" s="75"/>
      <c r="AP284" s="83"/>
      <c r="AQ284" s="152">
        <f t="shared" si="239"/>
        <v>0</v>
      </c>
      <c r="AR284" s="153">
        <f t="shared" si="240"/>
        <v>0</v>
      </c>
      <c r="AS284" s="153"/>
    </row>
    <row r="285" spans="2:45" ht="25.5">
      <c r="B285" s="88"/>
      <c r="C285" s="88"/>
      <c r="D285" s="110" t="s">
        <v>534</v>
      </c>
      <c r="E285" s="90" t="s">
        <v>313</v>
      </c>
      <c r="F285" s="78"/>
      <c r="G285" s="78"/>
      <c r="H285" s="148">
        <f t="shared" si="253"/>
        <v>0</v>
      </c>
      <c r="I285" s="78"/>
      <c r="J285" s="78"/>
      <c r="K285" s="148">
        <f t="shared" si="254"/>
        <v>0</v>
      </c>
      <c r="L285" s="75"/>
      <c r="M285" s="83"/>
      <c r="N285" s="152">
        <f t="shared" si="234"/>
        <v>0</v>
      </c>
      <c r="O285" s="153">
        <f t="shared" si="235"/>
        <v>0</v>
      </c>
      <c r="P285" s="153"/>
      <c r="Q285" s="78"/>
      <c r="R285" s="78"/>
      <c r="S285" s="148">
        <f t="shared" si="255"/>
        <v>0</v>
      </c>
      <c r="T285" s="78"/>
      <c r="U285" s="78"/>
      <c r="V285" s="148">
        <f t="shared" si="256"/>
        <v>0</v>
      </c>
      <c r="W285" s="148">
        <f t="shared" si="257"/>
        <v>0</v>
      </c>
      <c r="X285" s="75"/>
      <c r="Y285" s="83"/>
      <c r="Z285" s="84">
        <f t="shared" si="258"/>
        <v>0</v>
      </c>
      <c r="AA285" s="152">
        <f>IF(Parámetros!$D$18="N/A",0,W285-K285)</f>
        <v>0</v>
      </c>
      <c r="AB285" s="153">
        <f t="shared" si="236"/>
        <v>0</v>
      </c>
      <c r="AC285" s="153"/>
      <c r="AD285" s="85"/>
      <c r="AE285" s="85"/>
      <c r="AF285" s="148">
        <f t="shared" si="259"/>
        <v>0</v>
      </c>
      <c r="AG285" s="75"/>
      <c r="AH285" s="83"/>
      <c r="AI285" s="152">
        <f t="shared" si="237"/>
        <v>0</v>
      </c>
      <c r="AJ285" s="153">
        <f t="shared" si="238"/>
        <v>0</v>
      </c>
      <c r="AK285" s="153"/>
      <c r="AL285" s="78"/>
      <c r="AM285" s="78"/>
      <c r="AN285" s="148">
        <f t="shared" si="260"/>
        <v>0</v>
      </c>
      <c r="AO285" s="75"/>
      <c r="AP285" s="83"/>
      <c r="AQ285" s="152">
        <f t="shared" si="239"/>
        <v>0</v>
      </c>
      <c r="AR285" s="153">
        <f t="shared" si="240"/>
        <v>0</v>
      </c>
      <c r="AS285" s="153"/>
    </row>
    <row r="286" spans="2:45" ht="15">
      <c r="B286" s="88"/>
      <c r="C286" s="88"/>
      <c r="D286" s="81" t="s">
        <v>258</v>
      </c>
      <c r="E286" s="100" t="s">
        <v>166</v>
      </c>
      <c r="F286" s="78"/>
      <c r="G286" s="78"/>
      <c r="H286" s="148">
        <f>+H287+H301+H315+H319+H320</f>
        <v>0</v>
      </c>
      <c r="I286" s="78"/>
      <c r="J286" s="78"/>
      <c r="K286" s="148">
        <f>+K287+K301+K315+K319+K320</f>
        <v>0</v>
      </c>
      <c r="L286" s="75"/>
      <c r="M286" s="83"/>
      <c r="N286" s="152">
        <f t="shared" si="234"/>
        <v>0</v>
      </c>
      <c r="O286" s="153">
        <f t="shared" si="235"/>
        <v>0</v>
      </c>
      <c r="P286" s="153"/>
      <c r="Q286" s="78"/>
      <c r="R286" s="78"/>
      <c r="S286" s="148">
        <f>+S287+S301+S315+S319+S320</f>
        <v>0</v>
      </c>
      <c r="T286" s="78"/>
      <c r="U286" s="78"/>
      <c r="V286" s="148">
        <f>+V287+V301+V315+V319+V320</f>
        <v>0</v>
      </c>
      <c r="W286" s="148">
        <f t="shared" si="257"/>
        <v>0</v>
      </c>
      <c r="X286" s="75"/>
      <c r="Y286" s="83"/>
      <c r="Z286" s="84">
        <f t="shared" si="258"/>
        <v>0</v>
      </c>
      <c r="AA286" s="152">
        <f>IF(Parámetros!$D$18="N/A",0,W286-K286)</f>
        <v>0</v>
      </c>
      <c r="AB286" s="153">
        <f t="shared" si="236"/>
        <v>0</v>
      </c>
      <c r="AC286" s="153"/>
      <c r="AD286" s="85"/>
      <c r="AE286" s="85"/>
      <c r="AF286" s="148">
        <f>+AF287+AF301+AF315+AF319+AF320</f>
        <v>0</v>
      </c>
      <c r="AG286" s="75"/>
      <c r="AH286" s="83"/>
      <c r="AI286" s="152">
        <f t="shared" si="237"/>
        <v>0</v>
      </c>
      <c r="AJ286" s="153">
        <f t="shared" si="238"/>
        <v>0</v>
      </c>
      <c r="AK286" s="153"/>
      <c r="AL286" s="78"/>
      <c r="AM286" s="78"/>
      <c r="AN286" s="148">
        <f>+AN287+AN301+AN315+AN319+AN320</f>
        <v>0</v>
      </c>
      <c r="AO286" s="75"/>
      <c r="AP286" s="83"/>
      <c r="AQ286" s="152">
        <f t="shared" si="239"/>
        <v>0</v>
      </c>
      <c r="AR286" s="153">
        <f t="shared" si="240"/>
        <v>0</v>
      </c>
      <c r="AS286" s="153"/>
    </row>
    <row r="287" spans="2:45" ht="15">
      <c r="B287" s="88"/>
      <c r="C287" s="88"/>
      <c r="D287" s="107" t="s">
        <v>259</v>
      </c>
      <c r="E287" s="87" t="s">
        <v>151</v>
      </c>
      <c r="F287" s="78"/>
      <c r="G287" s="78"/>
      <c r="H287" s="148">
        <f>+H288+H298</f>
        <v>0</v>
      </c>
      <c r="I287" s="78"/>
      <c r="J287" s="78"/>
      <c r="K287" s="148">
        <f>+K288+K298</f>
        <v>0</v>
      </c>
      <c r="L287" s="75"/>
      <c r="M287" s="83"/>
      <c r="N287" s="152">
        <f t="shared" si="234"/>
        <v>0</v>
      </c>
      <c r="O287" s="153">
        <f t="shared" si="235"/>
        <v>0</v>
      </c>
      <c r="P287" s="153"/>
      <c r="Q287" s="78"/>
      <c r="R287" s="78"/>
      <c r="S287" s="148">
        <f>+S288+S298</f>
        <v>0</v>
      </c>
      <c r="T287" s="78"/>
      <c r="U287" s="78"/>
      <c r="V287" s="148">
        <f>+V288+V298</f>
        <v>0</v>
      </c>
      <c r="W287" s="148">
        <f t="shared" si="257"/>
        <v>0</v>
      </c>
      <c r="X287" s="75"/>
      <c r="Y287" s="83"/>
      <c r="Z287" s="84">
        <f t="shared" si="258"/>
        <v>0</v>
      </c>
      <c r="AA287" s="152">
        <f>IF(Parámetros!$D$18="N/A",0,W287-K287)</f>
        <v>0</v>
      </c>
      <c r="AB287" s="153">
        <f t="shared" si="236"/>
        <v>0</v>
      </c>
      <c r="AC287" s="153"/>
      <c r="AD287" s="85"/>
      <c r="AE287" s="85"/>
      <c r="AF287" s="148">
        <f>+AF288+AF298</f>
        <v>0</v>
      </c>
      <c r="AG287" s="75"/>
      <c r="AH287" s="83"/>
      <c r="AI287" s="152">
        <f t="shared" si="237"/>
        <v>0</v>
      </c>
      <c r="AJ287" s="153">
        <f t="shared" si="238"/>
        <v>0</v>
      </c>
      <c r="AK287" s="153"/>
      <c r="AL287" s="78"/>
      <c r="AM287" s="78"/>
      <c r="AN287" s="148">
        <f>+AN288+AN298</f>
        <v>0</v>
      </c>
      <c r="AO287" s="75"/>
      <c r="AP287" s="83"/>
      <c r="AQ287" s="152">
        <f t="shared" si="239"/>
        <v>0</v>
      </c>
      <c r="AR287" s="153">
        <f t="shared" si="240"/>
        <v>0</v>
      </c>
      <c r="AS287" s="153"/>
    </row>
    <row r="288" spans="2:45" ht="25.5">
      <c r="B288" s="88"/>
      <c r="C288" s="88"/>
      <c r="D288" s="108" t="s">
        <v>260</v>
      </c>
      <c r="E288" s="92" t="s">
        <v>307</v>
      </c>
      <c r="F288" s="78"/>
      <c r="G288" s="78"/>
      <c r="H288" s="148">
        <f>SUM(H289:H297)</f>
        <v>0</v>
      </c>
      <c r="I288" s="78"/>
      <c r="J288" s="78"/>
      <c r="K288" s="148">
        <f>SUM(K289:K297)</f>
        <v>0</v>
      </c>
      <c r="L288" s="75"/>
      <c r="M288" s="83"/>
      <c r="N288" s="152">
        <f t="shared" si="234"/>
        <v>0</v>
      </c>
      <c r="O288" s="153">
        <f t="shared" si="235"/>
        <v>0</v>
      </c>
      <c r="P288" s="153"/>
      <c r="Q288" s="78"/>
      <c r="R288" s="78"/>
      <c r="S288" s="148">
        <f>SUM(S289:S297)</f>
        <v>0</v>
      </c>
      <c r="T288" s="78"/>
      <c r="U288" s="78"/>
      <c r="V288" s="148">
        <f>SUM(V289:V297)</f>
        <v>0</v>
      </c>
      <c r="W288" s="148">
        <f t="shared" si="257"/>
        <v>0</v>
      </c>
      <c r="X288" s="75"/>
      <c r="Y288" s="83"/>
      <c r="Z288" s="84">
        <f t="shared" si="258"/>
        <v>0</v>
      </c>
      <c r="AA288" s="152">
        <f>IF(Parámetros!$D$18="N/A",0,W288-K288)</f>
        <v>0</v>
      </c>
      <c r="AB288" s="153">
        <f t="shared" si="236"/>
        <v>0</v>
      </c>
      <c r="AC288" s="153"/>
      <c r="AD288" s="85"/>
      <c r="AE288" s="85"/>
      <c r="AF288" s="148">
        <f>SUM(AF289:AF297)</f>
        <v>0</v>
      </c>
      <c r="AG288" s="75"/>
      <c r="AH288" s="83"/>
      <c r="AI288" s="152">
        <f t="shared" si="237"/>
        <v>0</v>
      </c>
      <c r="AJ288" s="153">
        <f t="shared" si="238"/>
        <v>0</v>
      </c>
      <c r="AK288" s="153"/>
      <c r="AL288" s="78"/>
      <c r="AM288" s="78"/>
      <c r="AN288" s="148">
        <f>SUM(AN289:AN297)</f>
        <v>0</v>
      </c>
      <c r="AO288" s="75"/>
      <c r="AP288" s="83"/>
      <c r="AQ288" s="152">
        <f t="shared" si="239"/>
        <v>0</v>
      </c>
      <c r="AR288" s="153">
        <f t="shared" si="240"/>
        <v>0</v>
      </c>
      <c r="AS288" s="153"/>
    </row>
    <row r="289" spans="2:45" ht="15">
      <c r="B289" s="88"/>
      <c r="C289" s="88"/>
      <c r="D289" s="110" t="s">
        <v>261</v>
      </c>
      <c r="E289" s="90" t="s">
        <v>167</v>
      </c>
      <c r="F289" s="78"/>
      <c r="G289" s="78"/>
      <c r="H289" s="148">
        <f aca="true" t="shared" si="261" ref="H289:H297">+F289+G289</f>
        <v>0</v>
      </c>
      <c r="I289" s="78"/>
      <c r="J289" s="78"/>
      <c r="K289" s="148">
        <f aca="true" t="shared" si="262" ref="K289:K297">+I289+J289</f>
        <v>0</v>
      </c>
      <c r="L289" s="75"/>
      <c r="M289" s="83"/>
      <c r="N289" s="152">
        <f t="shared" si="234"/>
        <v>0</v>
      </c>
      <c r="O289" s="153">
        <f t="shared" si="235"/>
        <v>0</v>
      </c>
      <c r="P289" s="153"/>
      <c r="Q289" s="78"/>
      <c r="R289" s="78"/>
      <c r="S289" s="148">
        <f aca="true" t="shared" si="263" ref="S289:S297">+Q289+R289</f>
        <v>0</v>
      </c>
      <c r="T289" s="78"/>
      <c r="U289" s="78"/>
      <c r="V289" s="148">
        <f aca="true" t="shared" si="264" ref="V289:V297">+T289+U289</f>
        <v>0</v>
      </c>
      <c r="W289" s="148">
        <f t="shared" si="257"/>
        <v>0</v>
      </c>
      <c r="X289" s="75"/>
      <c r="Y289" s="83"/>
      <c r="Z289" s="84">
        <f t="shared" si="258"/>
        <v>0</v>
      </c>
      <c r="AA289" s="152">
        <f>IF(Parámetros!$D$18="N/A",0,W289-K289)</f>
        <v>0</v>
      </c>
      <c r="AB289" s="153">
        <f t="shared" si="236"/>
        <v>0</v>
      </c>
      <c r="AC289" s="153"/>
      <c r="AD289" s="85"/>
      <c r="AE289" s="85"/>
      <c r="AF289" s="148">
        <f aca="true" t="shared" si="265" ref="AF289:AF297">+AD289+AE289</f>
        <v>0</v>
      </c>
      <c r="AG289" s="75"/>
      <c r="AH289" s="83"/>
      <c r="AI289" s="152">
        <f t="shared" si="237"/>
        <v>0</v>
      </c>
      <c r="AJ289" s="153">
        <f t="shared" si="238"/>
        <v>0</v>
      </c>
      <c r="AK289" s="153"/>
      <c r="AL289" s="78"/>
      <c r="AM289" s="78"/>
      <c r="AN289" s="148">
        <f aca="true" t="shared" si="266" ref="AN289:AN297">+AL289+AM289</f>
        <v>0</v>
      </c>
      <c r="AO289" s="75"/>
      <c r="AP289" s="83"/>
      <c r="AQ289" s="152">
        <f t="shared" si="239"/>
        <v>0</v>
      </c>
      <c r="AR289" s="153">
        <f t="shared" si="240"/>
        <v>0</v>
      </c>
      <c r="AS289" s="153"/>
    </row>
    <row r="290" spans="2:45" ht="15">
      <c r="B290" s="88"/>
      <c r="C290" s="88"/>
      <c r="D290" s="110" t="s">
        <v>262</v>
      </c>
      <c r="E290" s="90" t="s">
        <v>152</v>
      </c>
      <c r="F290" s="78"/>
      <c r="G290" s="78"/>
      <c r="H290" s="148">
        <f t="shared" si="261"/>
        <v>0</v>
      </c>
      <c r="I290" s="78"/>
      <c r="J290" s="78"/>
      <c r="K290" s="148">
        <f t="shared" si="262"/>
        <v>0</v>
      </c>
      <c r="L290" s="75"/>
      <c r="M290" s="83"/>
      <c r="N290" s="152">
        <f t="shared" si="234"/>
        <v>0</v>
      </c>
      <c r="O290" s="153">
        <f t="shared" si="235"/>
        <v>0</v>
      </c>
      <c r="P290" s="153"/>
      <c r="Q290" s="78"/>
      <c r="R290" s="78"/>
      <c r="S290" s="148">
        <f t="shared" si="263"/>
        <v>0</v>
      </c>
      <c r="T290" s="78"/>
      <c r="U290" s="78"/>
      <c r="V290" s="148">
        <f t="shared" si="264"/>
        <v>0</v>
      </c>
      <c r="W290" s="148">
        <f t="shared" si="257"/>
        <v>0</v>
      </c>
      <c r="X290" s="75"/>
      <c r="Y290" s="83"/>
      <c r="Z290" s="84">
        <f t="shared" si="258"/>
        <v>0</v>
      </c>
      <c r="AA290" s="152">
        <f>IF(Parámetros!$D$18="N/A",0,W290-K290)</f>
        <v>0</v>
      </c>
      <c r="AB290" s="153">
        <f t="shared" si="236"/>
        <v>0</v>
      </c>
      <c r="AC290" s="153"/>
      <c r="AD290" s="85"/>
      <c r="AE290" s="85"/>
      <c r="AF290" s="148">
        <f t="shared" si="265"/>
        <v>0</v>
      </c>
      <c r="AG290" s="75"/>
      <c r="AH290" s="83"/>
      <c r="AI290" s="152">
        <f t="shared" si="237"/>
        <v>0</v>
      </c>
      <c r="AJ290" s="153">
        <f t="shared" si="238"/>
        <v>0</v>
      </c>
      <c r="AK290" s="153"/>
      <c r="AL290" s="78"/>
      <c r="AM290" s="78"/>
      <c r="AN290" s="148">
        <f t="shared" si="266"/>
        <v>0</v>
      </c>
      <c r="AO290" s="75"/>
      <c r="AP290" s="83"/>
      <c r="AQ290" s="152">
        <f t="shared" si="239"/>
        <v>0</v>
      </c>
      <c r="AR290" s="153">
        <f t="shared" si="240"/>
        <v>0</v>
      </c>
      <c r="AS290" s="153"/>
    </row>
    <row r="291" spans="2:45" ht="15">
      <c r="B291" s="88"/>
      <c r="C291" s="88"/>
      <c r="D291" s="110" t="s">
        <v>263</v>
      </c>
      <c r="E291" s="90" t="s">
        <v>154</v>
      </c>
      <c r="F291" s="78"/>
      <c r="G291" s="78"/>
      <c r="H291" s="148">
        <f t="shared" si="261"/>
        <v>0</v>
      </c>
      <c r="I291" s="78"/>
      <c r="J291" s="78"/>
      <c r="K291" s="148">
        <f t="shared" si="262"/>
        <v>0</v>
      </c>
      <c r="L291" s="75"/>
      <c r="M291" s="83"/>
      <c r="N291" s="152">
        <f t="shared" si="234"/>
        <v>0</v>
      </c>
      <c r="O291" s="153">
        <f t="shared" si="235"/>
        <v>0</v>
      </c>
      <c r="P291" s="153"/>
      <c r="Q291" s="78"/>
      <c r="R291" s="78"/>
      <c r="S291" s="148">
        <f t="shared" si="263"/>
        <v>0</v>
      </c>
      <c r="T291" s="78"/>
      <c r="U291" s="78"/>
      <c r="V291" s="148">
        <f t="shared" si="264"/>
        <v>0</v>
      </c>
      <c r="W291" s="148">
        <f t="shared" si="257"/>
        <v>0</v>
      </c>
      <c r="X291" s="75"/>
      <c r="Y291" s="83"/>
      <c r="Z291" s="84">
        <f t="shared" si="258"/>
        <v>0</v>
      </c>
      <c r="AA291" s="152">
        <f>IF(Parámetros!$D$18="N/A",0,W291-K291)</f>
        <v>0</v>
      </c>
      <c r="AB291" s="153">
        <f t="shared" si="236"/>
        <v>0</v>
      </c>
      <c r="AC291" s="153"/>
      <c r="AD291" s="85"/>
      <c r="AE291" s="85"/>
      <c r="AF291" s="148">
        <f t="shared" si="265"/>
        <v>0</v>
      </c>
      <c r="AG291" s="75"/>
      <c r="AH291" s="83"/>
      <c r="AI291" s="152">
        <f t="shared" si="237"/>
        <v>0</v>
      </c>
      <c r="AJ291" s="153">
        <f t="shared" si="238"/>
        <v>0</v>
      </c>
      <c r="AK291" s="153"/>
      <c r="AL291" s="78"/>
      <c r="AM291" s="78"/>
      <c r="AN291" s="148">
        <f t="shared" si="266"/>
        <v>0</v>
      </c>
      <c r="AO291" s="75"/>
      <c r="AP291" s="83"/>
      <c r="AQ291" s="152">
        <f t="shared" si="239"/>
        <v>0</v>
      </c>
      <c r="AR291" s="153">
        <f t="shared" si="240"/>
        <v>0</v>
      </c>
      <c r="AS291" s="153"/>
    </row>
    <row r="292" spans="2:45" ht="15">
      <c r="B292" s="111"/>
      <c r="C292" s="111"/>
      <c r="D292" s="110" t="s">
        <v>264</v>
      </c>
      <c r="E292" s="90" t="s">
        <v>156</v>
      </c>
      <c r="F292" s="78"/>
      <c r="G292" s="78"/>
      <c r="H292" s="148">
        <f t="shared" si="261"/>
        <v>0</v>
      </c>
      <c r="I292" s="78"/>
      <c r="J292" s="78"/>
      <c r="K292" s="148">
        <f t="shared" si="262"/>
        <v>0</v>
      </c>
      <c r="L292" s="75"/>
      <c r="M292" s="83"/>
      <c r="N292" s="152">
        <f t="shared" si="234"/>
        <v>0</v>
      </c>
      <c r="O292" s="153">
        <f t="shared" si="235"/>
        <v>0</v>
      </c>
      <c r="P292" s="153"/>
      <c r="Q292" s="78"/>
      <c r="R292" s="78"/>
      <c r="S292" s="148">
        <f t="shared" si="263"/>
        <v>0</v>
      </c>
      <c r="T292" s="78"/>
      <c r="U292" s="78"/>
      <c r="V292" s="148">
        <f t="shared" si="264"/>
        <v>0</v>
      </c>
      <c r="W292" s="148">
        <f t="shared" si="257"/>
        <v>0</v>
      </c>
      <c r="X292" s="75"/>
      <c r="Y292" s="83"/>
      <c r="Z292" s="84">
        <f t="shared" si="258"/>
        <v>0</v>
      </c>
      <c r="AA292" s="152">
        <f>IF(Parámetros!$D$18="N/A",0,W292-K292)</f>
        <v>0</v>
      </c>
      <c r="AB292" s="153">
        <f t="shared" si="236"/>
        <v>0</v>
      </c>
      <c r="AC292" s="153"/>
      <c r="AD292" s="85"/>
      <c r="AE292" s="85"/>
      <c r="AF292" s="148">
        <f t="shared" si="265"/>
        <v>0</v>
      </c>
      <c r="AG292" s="75"/>
      <c r="AH292" s="83"/>
      <c r="AI292" s="152">
        <f t="shared" si="237"/>
        <v>0</v>
      </c>
      <c r="AJ292" s="153">
        <f t="shared" si="238"/>
        <v>0</v>
      </c>
      <c r="AK292" s="153"/>
      <c r="AL292" s="78"/>
      <c r="AM292" s="78"/>
      <c r="AN292" s="148">
        <f t="shared" si="266"/>
        <v>0</v>
      </c>
      <c r="AO292" s="75"/>
      <c r="AP292" s="83"/>
      <c r="AQ292" s="152">
        <f t="shared" si="239"/>
        <v>0</v>
      </c>
      <c r="AR292" s="153">
        <f t="shared" si="240"/>
        <v>0</v>
      </c>
      <c r="AS292" s="153"/>
    </row>
    <row r="293" spans="2:45" ht="15">
      <c r="B293" s="88"/>
      <c r="C293" s="88"/>
      <c r="D293" s="110" t="s">
        <v>265</v>
      </c>
      <c r="E293" s="90" t="s">
        <v>157</v>
      </c>
      <c r="F293" s="78"/>
      <c r="G293" s="78"/>
      <c r="H293" s="148">
        <f t="shared" si="261"/>
        <v>0</v>
      </c>
      <c r="I293" s="78"/>
      <c r="J293" s="78"/>
      <c r="K293" s="148">
        <f t="shared" si="262"/>
        <v>0</v>
      </c>
      <c r="L293" s="75"/>
      <c r="M293" s="83"/>
      <c r="N293" s="152">
        <f t="shared" si="234"/>
        <v>0</v>
      </c>
      <c r="O293" s="153">
        <f t="shared" si="235"/>
        <v>0</v>
      </c>
      <c r="P293" s="153"/>
      <c r="Q293" s="78"/>
      <c r="R293" s="78"/>
      <c r="S293" s="148">
        <f t="shared" si="263"/>
        <v>0</v>
      </c>
      <c r="T293" s="78"/>
      <c r="U293" s="78"/>
      <c r="V293" s="148">
        <f t="shared" si="264"/>
        <v>0</v>
      </c>
      <c r="W293" s="148">
        <f t="shared" si="257"/>
        <v>0</v>
      </c>
      <c r="X293" s="75"/>
      <c r="Y293" s="83"/>
      <c r="Z293" s="84">
        <f t="shared" si="258"/>
        <v>0</v>
      </c>
      <c r="AA293" s="152">
        <f>IF(Parámetros!$D$18="N/A",0,W293-K293)</f>
        <v>0</v>
      </c>
      <c r="AB293" s="153">
        <f t="shared" si="236"/>
        <v>0</v>
      </c>
      <c r="AC293" s="153"/>
      <c r="AD293" s="85"/>
      <c r="AE293" s="85"/>
      <c r="AF293" s="148">
        <f t="shared" si="265"/>
        <v>0</v>
      </c>
      <c r="AG293" s="75"/>
      <c r="AH293" s="83"/>
      <c r="AI293" s="152">
        <f t="shared" si="237"/>
        <v>0</v>
      </c>
      <c r="AJ293" s="153">
        <f t="shared" si="238"/>
        <v>0</v>
      </c>
      <c r="AK293" s="153"/>
      <c r="AL293" s="78"/>
      <c r="AM293" s="78"/>
      <c r="AN293" s="148">
        <f t="shared" si="266"/>
        <v>0</v>
      </c>
      <c r="AO293" s="75"/>
      <c r="AP293" s="83"/>
      <c r="AQ293" s="152">
        <f t="shared" si="239"/>
        <v>0</v>
      </c>
      <c r="AR293" s="153">
        <f t="shared" si="240"/>
        <v>0</v>
      </c>
      <c r="AS293" s="153"/>
    </row>
    <row r="294" spans="2:45" ht="15">
      <c r="B294" s="88"/>
      <c r="C294" s="88"/>
      <c r="D294" s="110" t="s">
        <v>266</v>
      </c>
      <c r="E294" s="90" t="s">
        <v>158</v>
      </c>
      <c r="F294" s="78"/>
      <c r="G294" s="78"/>
      <c r="H294" s="148">
        <f t="shared" si="261"/>
        <v>0</v>
      </c>
      <c r="I294" s="78"/>
      <c r="J294" s="78"/>
      <c r="K294" s="148">
        <f t="shared" si="262"/>
        <v>0</v>
      </c>
      <c r="L294" s="75"/>
      <c r="M294" s="83"/>
      <c r="N294" s="152">
        <f t="shared" si="234"/>
        <v>0</v>
      </c>
      <c r="O294" s="153">
        <f t="shared" si="235"/>
        <v>0</v>
      </c>
      <c r="P294" s="153"/>
      <c r="Q294" s="78"/>
      <c r="R294" s="78"/>
      <c r="S294" s="148">
        <f t="shared" si="263"/>
        <v>0</v>
      </c>
      <c r="T294" s="78"/>
      <c r="U294" s="78"/>
      <c r="V294" s="148">
        <f t="shared" si="264"/>
        <v>0</v>
      </c>
      <c r="W294" s="148">
        <f t="shared" si="257"/>
        <v>0</v>
      </c>
      <c r="X294" s="75"/>
      <c r="Y294" s="83"/>
      <c r="Z294" s="84">
        <f t="shared" si="258"/>
        <v>0</v>
      </c>
      <c r="AA294" s="152">
        <f>IF(Parámetros!$D$18="N/A",0,W294-K294)</f>
        <v>0</v>
      </c>
      <c r="AB294" s="153">
        <f t="shared" si="236"/>
        <v>0</v>
      </c>
      <c r="AC294" s="153"/>
      <c r="AD294" s="85"/>
      <c r="AE294" s="85"/>
      <c r="AF294" s="148">
        <f t="shared" si="265"/>
        <v>0</v>
      </c>
      <c r="AG294" s="75"/>
      <c r="AH294" s="83"/>
      <c r="AI294" s="152">
        <f t="shared" si="237"/>
        <v>0</v>
      </c>
      <c r="AJ294" s="153">
        <f t="shared" si="238"/>
        <v>0</v>
      </c>
      <c r="AK294" s="153"/>
      <c r="AL294" s="78"/>
      <c r="AM294" s="78"/>
      <c r="AN294" s="148">
        <f t="shared" si="266"/>
        <v>0</v>
      </c>
      <c r="AO294" s="75"/>
      <c r="AP294" s="83"/>
      <c r="AQ294" s="152">
        <f t="shared" si="239"/>
        <v>0</v>
      </c>
      <c r="AR294" s="153">
        <f t="shared" si="240"/>
        <v>0</v>
      </c>
      <c r="AS294" s="153"/>
    </row>
    <row r="295" spans="2:45" ht="15">
      <c r="B295" s="88"/>
      <c r="C295" s="88"/>
      <c r="D295" s="110" t="s">
        <v>267</v>
      </c>
      <c r="E295" s="90" t="s">
        <v>159</v>
      </c>
      <c r="F295" s="78"/>
      <c r="G295" s="78"/>
      <c r="H295" s="148">
        <f t="shared" si="261"/>
        <v>0</v>
      </c>
      <c r="I295" s="78"/>
      <c r="J295" s="78"/>
      <c r="K295" s="148">
        <f t="shared" si="262"/>
        <v>0</v>
      </c>
      <c r="L295" s="75"/>
      <c r="M295" s="83"/>
      <c r="N295" s="152">
        <f t="shared" si="234"/>
        <v>0</v>
      </c>
      <c r="O295" s="153">
        <f t="shared" si="235"/>
        <v>0</v>
      </c>
      <c r="P295" s="153"/>
      <c r="Q295" s="78"/>
      <c r="R295" s="78"/>
      <c r="S295" s="148">
        <f t="shared" si="263"/>
        <v>0</v>
      </c>
      <c r="T295" s="78"/>
      <c r="U295" s="78"/>
      <c r="V295" s="148">
        <f t="shared" si="264"/>
        <v>0</v>
      </c>
      <c r="W295" s="148">
        <f t="shared" si="257"/>
        <v>0</v>
      </c>
      <c r="X295" s="75"/>
      <c r="Y295" s="83"/>
      <c r="Z295" s="84">
        <f t="shared" si="258"/>
        <v>0</v>
      </c>
      <c r="AA295" s="152">
        <f>IF(Parámetros!$D$18="N/A",0,W295-K295)</f>
        <v>0</v>
      </c>
      <c r="AB295" s="153">
        <f t="shared" si="236"/>
        <v>0</v>
      </c>
      <c r="AC295" s="153"/>
      <c r="AD295" s="85"/>
      <c r="AE295" s="85"/>
      <c r="AF295" s="148">
        <f t="shared" si="265"/>
        <v>0</v>
      </c>
      <c r="AG295" s="75"/>
      <c r="AH295" s="83"/>
      <c r="AI295" s="152">
        <f t="shared" si="237"/>
        <v>0</v>
      </c>
      <c r="AJ295" s="153">
        <f t="shared" si="238"/>
        <v>0</v>
      </c>
      <c r="AK295" s="153"/>
      <c r="AL295" s="78"/>
      <c r="AM295" s="78"/>
      <c r="AN295" s="148">
        <f t="shared" si="266"/>
        <v>0</v>
      </c>
      <c r="AO295" s="75"/>
      <c r="AP295" s="83"/>
      <c r="AQ295" s="152">
        <f t="shared" si="239"/>
        <v>0</v>
      </c>
      <c r="AR295" s="153">
        <f t="shared" si="240"/>
        <v>0</v>
      </c>
      <c r="AS295" s="153"/>
    </row>
    <row r="296" spans="2:45" ht="15">
      <c r="B296" s="88"/>
      <c r="C296" s="88"/>
      <c r="D296" s="110" t="s">
        <v>535</v>
      </c>
      <c r="E296" s="90" t="s">
        <v>160</v>
      </c>
      <c r="F296" s="78"/>
      <c r="G296" s="78"/>
      <c r="H296" s="148">
        <f t="shared" si="261"/>
        <v>0</v>
      </c>
      <c r="I296" s="78"/>
      <c r="J296" s="78"/>
      <c r="K296" s="148">
        <f t="shared" si="262"/>
        <v>0</v>
      </c>
      <c r="L296" s="75"/>
      <c r="M296" s="83"/>
      <c r="N296" s="152">
        <f aca="true" t="shared" si="267" ref="N296:N327">+K296-H296</f>
        <v>0</v>
      </c>
      <c r="O296" s="153">
        <f aca="true" t="shared" si="268" ref="O296:O327">IF(ISERROR(IF(AND(H296&gt;1,K296=0),0%,IF(AND(H296=0,K296&gt;1),100%,N296/H296))),0,IF(AND(H296&gt;1,K296=0),0%,IF(AND(H296=0,K296&gt;1),100%,N296/H296)))</f>
        <v>0</v>
      </c>
      <c r="P296" s="153"/>
      <c r="Q296" s="78"/>
      <c r="R296" s="78"/>
      <c r="S296" s="148">
        <f t="shared" si="263"/>
        <v>0</v>
      </c>
      <c r="T296" s="78"/>
      <c r="U296" s="78"/>
      <c r="V296" s="148">
        <f t="shared" si="264"/>
        <v>0</v>
      </c>
      <c r="W296" s="148">
        <f t="shared" si="257"/>
        <v>0</v>
      </c>
      <c r="X296" s="75"/>
      <c r="Y296" s="83"/>
      <c r="Z296" s="84">
        <f t="shared" si="258"/>
        <v>0</v>
      </c>
      <c r="AA296" s="152">
        <f>IF(Parámetros!$D$18="N/A",0,W296-K296)</f>
        <v>0</v>
      </c>
      <c r="AB296" s="153">
        <f aca="true" t="shared" si="269" ref="AB296:AB327">IF(ISERROR(IF(AND(K296&gt;1,W296=0),0%,IF(AND(K296=0,W296&gt;1),100%,AA296/K296))),0,IF(AND(K296&gt;1,W296=0),0%,IF(AND(K296=0,W296&gt;1),100%,AA296/K296)))</f>
        <v>0</v>
      </c>
      <c r="AC296" s="153"/>
      <c r="AD296" s="85"/>
      <c r="AE296" s="85"/>
      <c r="AF296" s="148">
        <f t="shared" si="265"/>
        <v>0</v>
      </c>
      <c r="AG296" s="75"/>
      <c r="AH296" s="83"/>
      <c r="AI296" s="152">
        <f aca="true" t="shared" si="270" ref="AI296:AI327">+AF296-W296</f>
        <v>0</v>
      </c>
      <c r="AJ296" s="153">
        <f aca="true" t="shared" si="271" ref="AJ296:AJ327">IF(ISERROR(IF(AND(W296&gt;1,AF296=0),0%,IF(AND(W296=0,AF296&gt;1),100%,AI296/W296))),0,IF(AND(W296&gt;1,AF296=0),0%,IF(AND(W296=0,AF296&gt;1),100%,AI296/W296)))</f>
        <v>0</v>
      </c>
      <c r="AK296" s="153"/>
      <c r="AL296" s="78"/>
      <c r="AM296" s="78"/>
      <c r="AN296" s="148">
        <f t="shared" si="266"/>
        <v>0</v>
      </c>
      <c r="AO296" s="75"/>
      <c r="AP296" s="83"/>
      <c r="AQ296" s="152">
        <f aca="true" t="shared" si="272" ref="AQ296:AQ327">+AN296-AF296</f>
        <v>0</v>
      </c>
      <c r="AR296" s="153">
        <f aca="true" t="shared" si="273" ref="AR296:AR327">IF(ISERROR(IF(AND(AF296&gt;1,AN296=0),0%,IF(AND(AF296=0,AN296&gt;1),100%,AQ296/AF296))),0,IF(AND(AF296&gt;1,AN296=0),0%,IF(AND(AF296=0,AN296&gt;1),100%,AQ296/AF296)))</f>
        <v>0</v>
      </c>
      <c r="AS296" s="153"/>
    </row>
    <row r="297" spans="2:45" ht="15">
      <c r="B297" s="88"/>
      <c r="C297" s="88"/>
      <c r="D297" s="110" t="s">
        <v>268</v>
      </c>
      <c r="E297" s="90" t="s">
        <v>161</v>
      </c>
      <c r="F297" s="78"/>
      <c r="G297" s="78"/>
      <c r="H297" s="148">
        <f t="shared" si="261"/>
        <v>0</v>
      </c>
      <c r="I297" s="78"/>
      <c r="J297" s="78"/>
      <c r="K297" s="148">
        <f t="shared" si="262"/>
        <v>0</v>
      </c>
      <c r="L297" s="75"/>
      <c r="M297" s="83"/>
      <c r="N297" s="152">
        <f t="shared" si="267"/>
        <v>0</v>
      </c>
      <c r="O297" s="153">
        <f t="shared" si="268"/>
        <v>0</v>
      </c>
      <c r="P297" s="153"/>
      <c r="Q297" s="78"/>
      <c r="R297" s="78"/>
      <c r="S297" s="148">
        <f t="shared" si="263"/>
        <v>0</v>
      </c>
      <c r="T297" s="78"/>
      <c r="U297" s="78"/>
      <c r="V297" s="148">
        <f t="shared" si="264"/>
        <v>0</v>
      </c>
      <c r="W297" s="148">
        <f t="shared" si="257"/>
        <v>0</v>
      </c>
      <c r="X297" s="75"/>
      <c r="Y297" s="83"/>
      <c r="Z297" s="84">
        <f t="shared" si="258"/>
        <v>0</v>
      </c>
      <c r="AA297" s="152">
        <f>IF(Parámetros!$D$18="N/A",0,W297-K297)</f>
        <v>0</v>
      </c>
      <c r="AB297" s="153">
        <f t="shared" si="269"/>
        <v>0</v>
      </c>
      <c r="AC297" s="153"/>
      <c r="AD297" s="85"/>
      <c r="AE297" s="85"/>
      <c r="AF297" s="148">
        <f t="shared" si="265"/>
        <v>0</v>
      </c>
      <c r="AG297" s="75"/>
      <c r="AH297" s="83"/>
      <c r="AI297" s="152">
        <f t="shared" si="270"/>
        <v>0</v>
      </c>
      <c r="AJ297" s="153">
        <f t="shared" si="271"/>
        <v>0</v>
      </c>
      <c r="AK297" s="153"/>
      <c r="AL297" s="78"/>
      <c r="AM297" s="78"/>
      <c r="AN297" s="148">
        <f t="shared" si="266"/>
        <v>0</v>
      </c>
      <c r="AO297" s="75"/>
      <c r="AP297" s="83"/>
      <c r="AQ297" s="152">
        <f t="shared" si="272"/>
        <v>0</v>
      </c>
      <c r="AR297" s="153">
        <f t="shared" si="273"/>
        <v>0</v>
      </c>
      <c r="AS297" s="153"/>
    </row>
    <row r="298" spans="2:45" ht="25.5">
      <c r="B298" s="88"/>
      <c r="C298" s="88"/>
      <c r="D298" s="108" t="s">
        <v>269</v>
      </c>
      <c r="E298" s="92" t="s">
        <v>311</v>
      </c>
      <c r="F298" s="78"/>
      <c r="G298" s="78"/>
      <c r="H298" s="148">
        <f>+H299+H300</f>
        <v>0</v>
      </c>
      <c r="I298" s="78"/>
      <c r="J298" s="78"/>
      <c r="K298" s="148">
        <f>+K299+K300</f>
        <v>0</v>
      </c>
      <c r="L298" s="75"/>
      <c r="M298" s="83"/>
      <c r="N298" s="152">
        <f t="shared" si="267"/>
        <v>0</v>
      </c>
      <c r="O298" s="153">
        <f t="shared" si="268"/>
        <v>0</v>
      </c>
      <c r="P298" s="153"/>
      <c r="Q298" s="78"/>
      <c r="R298" s="78"/>
      <c r="S298" s="148">
        <f>+S299+S300</f>
        <v>0</v>
      </c>
      <c r="T298" s="78"/>
      <c r="U298" s="78"/>
      <c r="V298" s="148">
        <f>+V299+V300</f>
        <v>0</v>
      </c>
      <c r="W298" s="148">
        <f t="shared" si="257"/>
        <v>0</v>
      </c>
      <c r="X298" s="75"/>
      <c r="Y298" s="83"/>
      <c r="Z298" s="84">
        <f t="shared" si="258"/>
        <v>0</v>
      </c>
      <c r="AA298" s="152">
        <f>IF(Parámetros!$D$18="N/A",0,W298-K298)</f>
        <v>0</v>
      </c>
      <c r="AB298" s="153">
        <f t="shared" si="269"/>
        <v>0</v>
      </c>
      <c r="AC298" s="153"/>
      <c r="AD298" s="85"/>
      <c r="AE298" s="85"/>
      <c r="AF298" s="148">
        <f>+AF299+AF300</f>
        <v>0</v>
      </c>
      <c r="AG298" s="75"/>
      <c r="AH298" s="83"/>
      <c r="AI298" s="152">
        <f t="shared" si="270"/>
        <v>0</v>
      </c>
      <c r="AJ298" s="153">
        <f t="shared" si="271"/>
        <v>0</v>
      </c>
      <c r="AK298" s="153"/>
      <c r="AL298" s="78"/>
      <c r="AM298" s="78"/>
      <c r="AN298" s="148">
        <f>+AN299+AN300</f>
        <v>0</v>
      </c>
      <c r="AO298" s="75"/>
      <c r="AP298" s="83"/>
      <c r="AQ298" s="152">
        <f t="shared" si="272"/>
        <v>0</v>
      </c>
      <c r="AR298" s="153">
        <f t="shared" si="273"/>
        <v>0</v>
      </c>
      <c r="AS298" s="153"/>
    </row>
    <row r="299" spans="2:45" ht="15">
      <c r="B299" s="88"/>
      <c r="C299" s="88"/>
      <c r="D299" s="110" t="s">
        <v>270</v>
      </c>
      <c r="E299" s="90" t="s">
        <v>162</v>
      </c>
      <c r="F299" s="78"/>
      <c r="G299" s="78"/>
      <c r="H299" s="148">
        <f aca="true" t="shared" si="274" ref="H299:H300">+F299+G299</f>
        <v>0</v>
      </c>
      <c r="I299" s="78"/>
      <c r="J299" s="78"/>
      <c r="K299" s="148">
        <f aca="true" t="shared" si="275" ref="K299:K300">+I299+J299</f>
        <v>0</v>
      </c>
      <c r="L299" s="75"/>
      <c r="M299" s="83"/>
      <c r="N299" s="152">
        <f t="shared" si="267"/>
        <v>0</v>
      </c>
      <c r="O299" s="153">
        <f t="shared" si="268"/>
        <v>0</v>
      </c>
      <c r="P299" s="153"/>
      <c r="Q299" s="78"/>
      <c r="R299" s="78"/>
      <c r="S299" s="148">
        <f aca="true" t="shared" si="276" ref="S299:S300">+Q299+R299</f>
        <v>0</v>
      </c>
      <c r="T299" s="78"/>
      <c r="U299" s="78"/>
      <c r="V299" s="148">
        <f aca="true" t="shared" si="277" ref="V299:V300">+T299+U299</f>
        <v>0</v>
      </c>
      <c r="W299" s="148">
        <f t="shared" si="257"/>
        <v>0</v>
      </c>
      <c r="X299" s="75"/>
      <c r="Y299" s="83"/>
      <c r="Z299" s="84">
        <f t="shared" si="258"/>
        <v>0</v>
      </c>
      <c r="AA299" s="152">
        <f>IF(Parámetros!$D$18="N/A",0,W299-K299)</f>
        <v>0</v>
      </c>
      <c r="AB299" s="153">
        <f t="shared" si="269"/>
        <v>0</v>
      </c>
      <c r="AC299" s="153"/>
      <c r="AD299" s="85"/>
      <c r="AE299" s="85"/>
      <c r="AF299" s="148">
        <f aca="true" t="shared" si="278" ref="AF299:AF300">+AD299+AE299</f>
        <v>0</v>
      </c>
      <c r="AG299" s="75"/>
      <c r="AH299" s="83"/>
      <c r="AI299" s="152">
        <f t="shared" si="270"/>
        <v>0</v>
      </c>
      <c r="AJ299" s="153">
        <f t="shared" si="271"/>
        <v>0</v>
      </c>
      <c r="AK299" s="153"/>
      <c r="AL299" s="78"/>
      <c r="AM299" s="78"/>
      <c r="AN299" s="148">
        <f aca="true" t="shared" si="279" ref="AN299:AN300">+AL299+AM299</f>
        <v>0</v>
      </c>
      <c r="AO299" s="75"/>
      <c r="AP299" s="83"/>
      <c r="AQ299" s="152">
        <f t="shared" si="272"/>
        <v>0</v>
      </c>
      <c r="AR299" s="153">
        <f t="shared" si="273"/>
        <v>0</v>
      </c>
      <c r="AS299" s="153"/>
    </row>
    <row r="300" spans="2:45" ht="25.5">
      <c r="B300" s="88"/>
      <c r="C300" s="88"/>
      <c r="D300" s="110" t="s">
        <v>271</v>
      </c>
      <c r="E300" s="90" t="s">
        <v>313</v>
      </c>
      <c r="F300" s="78"/>
      <c r="G300" s="78"/>
      <c r="H300" s="148">
        <f t="shared" si="274"/>
        <v>0</v>
      </c>
      <c r="I300" s="78"/>
      <c r="J300" s="78"/>
      <c r="K300" s="148">
        <f t="shared" si="275"/>
        <v>0</v>
      </c>
      <c r="L300" s="75"/>
      <c r="M300" s="83"/>
      <c r="N300" s="152">
        <f t="shared" si="267"/>
        <v>0</v>
      </c>
      <c r="O300" s="153">
        <f t="shared" si="268"/>
        <v>0</v>
      </c>
      <c r="P300" s="153"/>
      <c r="Q300" s="78"/>
      <c r="R300" s="78"/>
      <c r="S300" s="148">
        <f t="shared" si="276"/>
        <v>0</v>
      </c>
      <c r="T300" s="78"/>
      <c r="U300" s="78"/>
      <c r="V300" s="148">
        <f t="shared" si="277"/>
        <v>0</v>
      </c>
      <c r="W300" s="148">
        <f t="shared" si="257"/>
        <v>0</v>
      </c>
      <c r="X300" s="75"/>
      <c r="Y300" s="83"/>
      <c r="Z300" s="84">
        <f t="shared" si="258"/>
        <v>0</v>
      </c>
      <c r="AA300" s="152">
        <f>IF(Parámetros!$D$18="N/A",0,W300-K300)</f>
        <v>0</v>
      </c>
      <c r="AB300" s="153">
        <f t="shared" si="269"/>
        <v>0</v>
      </c>
      <c r="AC300" s="153"/>
      <c r="AD300" s="85"/>
      <c r="AE300" s="85"/>
      <c r="AF300" s="148">
        <f t="shared" si="278"/>
        <v>0</v>
      </c>
      <c r="AG300" s="75"/>
      <c r="AH300" s="83"/>
      <c r="AI300" s="152">
        <f t="shared" si="270"/>
        <v>0</v>
      </c>
      <c r="AJ300" s="153">
        <f t="shared" si="271"/>
        <v>0</v>
      </c>
      <c r="AK300" s="153"/>
      <c r="AL300" s="78"/>
      <c r="AM300" s="78"/>
      <c r="AN300" s="148">
        <f t="shared" si="279"/>
        <v>0</v>
      </c>
      <c r="AO300" s="75"/>
      <c r="AP300" s="83"/>
      <c r="AQ300" s="152">
        <f t="shared" si="272"/>
        <v>0</v>
      </c>
      <c r="AR300" s="153">
        <f t="shared" si="273"/>
        <v>0</v>
      </c>
      <c r="AS300" s="153"/>
    </row>
    <row r="301" spans="2:45" ht="15">
      <c r="B301" s="88"/>
      <c r="C301" s="88"/>
      <c r="D301" s="107" t="s">
        <v>272</v>
      </c>
      <c r="E301" s="87" t="s">
        <v>314</v>
      </c>
      <c r="F301" s="78"/>
      <c r="G301" s="78"/>
      <c r="H301" s="148">
        <f>+H302+H312</f>
        <v>0</v>
      </c>
      <c r="I301" s="78"/>
      <c r="J301" s="78"/>
      <c r="K301" s="148">
        <f>+K302+K312</f>
        <v>0</v>
      </c>
      <c r="L301" s="75"/>
      <c r="M301" s="83"/>
      <c r="N301" s="152">
        <f t="shared" si="267"/>
        <v>0</v>
      </c>
      <c r="O301" s="153">
        <f t="shared" si="268"/>
        <v>0</v>
      </c>
      <c r="P301" s="153"/>
      <c r="Q301" s="78"/>
      <c r="R301" s="78"/>
      <c r="S301" s="148">
        <f>+S302+S312</f>
        <v>0</v>
      </c>
      <c r="T301" s="78"/>
      <c r="U301" s="78"/>
      <c r="V301" s="148">
        <f>+V302+V312</f>
        <v>0</v>
      </c>
      <c r="W301" s="148">
        <f t="shared" si="257"/>
        <v>0</v>
      </c>
      <c r="X301" s="75"/>
      <c r="Y301" s="83"/>
      <c r="Z301" s="84">
        <f t="shared" si="258"/>
        <v>0</v>
      </c>
      <c r="AA301" s="152">
        <f>IF(Parámetros!$D$18="N/A",0,W301-K301)</f>
        <v>0</v>
      </c>
      <c r="AB301" s="153">
        <f t="shared" si="269"/>
        <v>0</v>
      </c>
      <c r="AC301" s="153"/>
      <c r="AD301" s="85"/>
      <c r="AE301" s="85"/>
      <c r="AF301" s="148">
        <f>+AF302+AF312</f>
        <v>0</v>
      </c>
      <c r="AG301" s="75"/>
      <c r="AH301" s="83"/>
      <c r="AI301" s="152">
        <f t="shared" si="270"/>
        <v>0</v>
      </c>
      <c r="AJ301" s="153">
        <f t="shared" si="271"/>
        <v>0</v>
      </c>
      <c r="AK301" s="153"/>
      <c r="AL301" s="78"/>
      <c r="AM301" s="78"/>
      <c r="AN301" s="148">
        <f>+AN302+AN312</f>
        <v>0</v>
      </c>
      <c r="AO301" s="75"/>
      <c r="AP301" s="83"/>
      <c r="AQ301" s="152">
        <f t="shared" si="272"/>
        <v>0</v>
      </c>
      <c r="AR301" s="153">
        <f t="shared" si="273"/>
        <v>0</v>
      </c>
      <c r="AS301" s="153"/>
    </row>
    <row r="302" spans="2:45" ht="25.5">
      <c r="B302" s="88"/>
      <c r="C302" s="88"/>
      <c r="D302" s="108" t="s">
        <v>273</v>
      </c>
      <c r="E302" s="92" t="s">
        <v>307</v>
      </c>
      <c r="F302" s="78"/>
      <c r="G302" s="78"/>
      <c r="H302" s="148">
        <f>SUM(H303:H311)</f>
        <v>0</v>
      </c>
      <c r="I302" s="78"/>
      <c r="J302" s="78"/>
      <c r="K302" s="148">
        <f>SUM(K303:K311)</f>
        <v>0</v>
      </c>
      <c r="L302" s="75"/>
      <c r="M302" s="83"/>
      <c r="N302" s="152">
        <f t="shared" si="267"/>
        <v>0</v>
      </c>
      <c r="O302" s="153">
        <f t="shared" si="268"/>
        <v>0</v>
      </c>
      <c r="P302" s="153"/>
      <c r="Q302" s="78"/>
      <c r="R302" s="78"/>
      <c r="S302" s="148">
        <f>SUM(S303:S311)</f>
        <v>0</v>
      </c>
      <c r="T302" s="78"/>
      <c r="U302" s="78"/>
      <c r="V302" s="148">
        <f>SUM(V303:V311)</f>
        <v>0</v>
      </c>
      <c r="W302" s="148">
        <f t="shared" si="257"/>
        <v>0</v>
      </c>
      <c r="X302" s="75"/>
      <c r="Y302" s="83"/>
      <c r="Z302" s="84">
        <f t="shared" si="258"/>
        <v>0</v>
      </c>
      <c r="AA302" s="152">
        <f>IF(Parámetros!$D$18="N/A",0,W302-K302)</f>
        <v>0</v>
      </c>
      <c r="AB302" s="153">
        <f t="shared" si="269"/>
        <v>0</v>
      </c>
      <c r="AC302" s="153"/>
      <c r="AD302" s="85"/>
      <c r="AE302" s="85"/>
      <c r="AF302" s="148">
        <f>SUM(AF303:AF311)</f>
        <v>0</v>
      </c>
      <c r="AG302" s="75"/>
      <c r="AH302" s="83"/>
      <c r="AI302" s="152">
        <f t="shared" si="270"/>
        <v>0</v>
      </c>
      <c r="AJ302" s="153">
        <f t="shared" si="271"/>
        <v>0</v>
      </c>
      <c r="AK302" s="153"/>
      <c r="AL302" s="78"/>
      <c r="AM302" s="78"/>
      <c r="AN302" s="148">
        <f>SUM(AN303:AN311)</f>
        <v>0</v>
      </c>
      <c r="AO302" s="75"/>
      <c r="AP302" s="83"/>
      <c r="AQ302" s="152">
        <f t="shared" si="272"/>
        <v>0</v>
      </c>
      <c r="AR302" s="153">
        <f t="shared" si="273"/>
        <v>0</v>
      </c>
      <c r="AS302" s="153"/>
    </row>
    <row r="303" spans="2:45" ht="15">
      <c r="B303" s="88"/>
      <c r="C303" s="88"/>
      <c r="D303" s="110" t="s">
        <v>274</v>
      </c>
      <c r="E303" s="90" t="s">
        <v>167</v>
      </c>
      <c r="F303" s="78"/>
      <c r="G303" s="78"/>
      <c r="H303" s="148">
        <f aca="true" t="shared" si="280" ref="H303:H311">+F303+G303</f>
        <v>0</v>
      </c>
      <c r="I303" s="78"/>
      <c r="J303" s="78"/>
      <c r="K303" s="148">
        <f aca="true" t="shared" si="281" ref="K303:K311">+I303+J303</f>
        <v>0</v>
      </c>
      <c r="L303" s="75"/>
      <c r="M303" s="83"/>
      <c r="N303" s="152">
        <f t="shared" si="267"/>
        <v>0</v>
      </c>
      <c r="O303" s="153">
        <f t="shared" si="268"/>
        <v>0</v>
      </c>
      <c r="P303" s="153"/>
      <c r="Q303" s="78"/>
      <c r="R303" s="78"/>
      <c r="S303" s="148">
        <f aca="true" t="shared" si="282" ref="S303:S311">+Q303+R303</f>
        <v>0</v>
      </c>
      <c r="T303" s="78"/>
      <c r="U303" s="78"/>
      <c r="V303" s="148">
        <f aca="true" t="shared" si="283" ref="V303:V311">+T303+U303</f>
        <v>0</v>
      </c>
      <c r="W303" s="148">
        <f t="shared" si="257"/>
        <v>0</v>
      </c>
      <c r="X303" s="75"/>
      <c r="Y303" s="83"/>
      <c r="Z303" s="84">
        <f t="shared" si="258"/>
        <v>0</v>
      </c>
      <c r="AA303" s="152">
        <f>IF(Parámetros!$D$18="N/A",0,W303-K303)</f>
        <v>0</v>
      </c>
      <c r="AB303" s="153">
        <f t="shared" si="269"/>
        <v>0</v>
      </c>
      <c r="AC303" s="153"/>
      <c r="AD303" s="85"/>
      <c r="AE303" s="85"/>
      <c r="AF303" s="148">
        <f aca="true" t="shared" si="284" ref="AF303:AF311">+AD303+AE303</f>
        <v>0</v>
      </c>
      <c r="AG303" s="75"/>
      <c r="AH303" s="83"/>
      <c r="AI303" s="152">
        <f t="shared" si="270"/>
        <v>0</v>
      </c>
      <c r="AJ303" s="153">
        <f t="shared" si="271"/>
        <v>0</v>
      </c>
      <c r="AK303" s="153"/>
      <c r="AL303" s="78"/>
      <c r="AM303" s="78"/>
      <c r="AN303" s="148">
        <f aca="true" t="shared" si="285" ref="AN303:AN311">+AL303+AM303</f>
        <v>0</v>
      </c>
      <c r="AO303" s="75"/>
      <c r="AP303" s="83"/>
      <c r="AQ303" s="152">
        <f t="shared" si="272"/>
        <v>0</v>
      </c>
      <c r="AR303" s="153">
        <f t="shared" si="273"/>
        <v>0</v>
      </c>
      <c r="AS303" s="153"/>
    </row>
    <row r="304" spans="2:45" ht="15">
      <c r="B304" s="88"/>
      <c r="C304" s="88"/>
      <c r="D304" s="110" t="s">
        <v>275</v>
      </c>
      <c r="E304" s="90" t="s">
        <v>152</v>
      </c>
      <c r="F304" s="78"/>
      <c r="G304" s="78"/>
      <c r="H304" s="148">
        <f t="shared" si="280"/>
        <v>0</v>
      </c>
      <c r="I304" s="78"/>
      <c r="J304" s="78"/>
      <c r="K304" s="148">
        <f t="shared" si="281"/>
        <v>0</v>
      </c>
      <c r="L304" s="75"/>
      <c r="M304" s="83"/>
      <c r="N304" s="152">
        <f t="shared" si="267"/>
        <v>0</v>
      </c>
      <c r="O304" s="153">
        <f t="shared" si="268"/>
        <v>0</v>
      </c>
      <c r="P304" s="153"/>
      <c r="Q304" s="78"/>
      <c r="R304" s="78"/>
      <c r="S304" s="148">
        <f t="shared" si="282"/>
        <v>0</v>
      </c>
      <c r="T304" s="78"/>
      <c r="U304" s="78"/>
      <c r="V304" s="148">
        <f t="shared" si="283"/>
        <v>0</v>
      </c>
      <c r="W304" s="148">
        <f t="shared" si="257"/>
        <v>0</v>
      </c>
      <c r="X304" s="75"/>
      <c r="Y304" s="83"/>
      <c r="Z304" s="84">
        <f t="shared" si="258"/>
        <v>0</v>
      </c>
      <c r="AA304" s="152">
        <f>IF(Parámetros!$D$18="N/A",0,W304-K304)</f>
        <v>0</v>
      </c>
      <c r="AB304" s="153">
        <f t="shared" si="269"/>
        <v>0</v>
      </c>
      <c r="AC304" s="153"/>
      <c r="AD304" s="85"/>
      <c r="AE304" s="85"/>
      <c r="AF304" s="148">
        <f t="shared" si="284"/>
        <v>0</v>
      </c>
      <c r="AG304" s="75"/>
      <c r="AH304" s="83"/>
      <c r="AI304" s="152">
        <f t="shared" si="270"/>
        <v>0</v>
      </c>
      <c r="AJ304" s="153">
        <f t="shared" si="271"/>
        <v>0</v>
      </c>
      <c r="AK304" s="153"/>
      <c r="AL304" s="78"/>
      <c r="AM304" s="78"/>
      <c r="AN304" s="148">
        <f t="shared" si="285"/>
        <v>0</v>
      </c>
      <c r="AO304" s="75"/>
      <c r="AP304" s="83"/>
      <c r="AQ304" s="152">
        <f t="shared" si="272"/>
        <v>0</v>
      </c>
      <c r="AR304" s="153">
        <f t="shared" si="273"/>
        <v>0</v>
      </c>
      <c r="AS304" s="153"/>
    </row>
    <row r="305" spans="2:45" ht="15">
      <c r="B305" s="88"/>
      <c r="C305" s="88"/>
      <c r="D305" s="110" t="s">
        <v>276</v>
      </c>
      <c r="E305" s="90" t="s">
        <v>154</v>
      </c>
      <c r="F305" s="78"/>
      <c r="G305" s="78"/>
      <c r="H305" s="148">
        <f t="shared" si="280"/>
        <v>0</v>
      </c>
      <c r="I305" s="78"/>
      <c r="J305" s="78"/>
      <c r="K305" s="148">
        <f t="shared" si="281"/>
        <v>0</v>
      </c>
      <c r="L305" s="75"/>
      <c r="M305" s="83"/>
      <c r="N305" s="152">
        <f t="shared" si="267"/>
        <v>0</v>
      </c>
      <c r="O305" s="153">
        <f t="shared" si="268"/>
        <v>0</v>
      </c>
      <c r="P305" s="153"/>
      <c r="Q305" s="78"/>
      <c r="R305" s="78"/>
      <c r="S305" s="148">
        <f t="shared" si="282"/>
        <v>0</v>
      </c>
      <c r="T305" s="78"/>
      <c r="U305" s="78"/>
      <c r="V305" s="148">
        <f t="shared" si="283"/>
        <v>0</v>
      </c>
      <c r="W305" s="148">
        <f t="shared" si="257"/>
        <v>0</v>
      </c>
      <c r="X305" s="75"/>
      <c r="Y305" s="83"/>
      <c r="Z305" s="84">
        <f t="shared" si="258"/>
        <v>0</v>
      </c>
      <c r="AA305" s="152">
        <f>IF(Parámetros!$D$18="N/A",0,W305-K305)</f>
        <v>0</v>
      </c>
      <c r="AB305" s="153">
        <f t="shared" si="269"/>
        <v>0</v>
      </c>
      <c r="AC305" s="153"/>
      <c r="AD305" s="85"/>
      <c r="AE305" s="85"/>
      <c r="AF305" s="148">
        <f t="shared" si="284"/>
        <v>0</v>
      </c>
      <c r="AG305" s="75"/>
      <c r="AH305" s="83"/>
      <c r="AI305" s="152">
        <f t="shared" si="270"/>
        <v>0</v>
      </c>
      <c r="AJ305" s="153">
        <f t="shared" si="271"/>
        <v>0</v>
      </c>
      <c r="AK305" s="153"/>
      <c r="AL305" s="78"/>
      <c r="AM305" s="78"/>
      <c r="AN305" s="148">
        <f t="shared" si="285"/>
        <v>0</v>
      </c>
      <c r="AO305" s="75"/>
      <c r="AP305" s="83"/>
      <c r="AQ305" s="152">
        <f t="shared" si="272"/>
        <v>0</v>
      </c>
      <c r="AR305" s="153">
        <f t="shared" si="273"/>
        <v>0</v>
      </c>
      <c r="AS305" s="153"/>
    </row>
    <row r="306" spans="2:45" ht="15">
      <c r="B306" s="88"/>
      <c r="C306" s="88"/>
      <c r="D306" s="110" t="s">
        <v>277</v>
      </c>
      <c r="E306" s="90" t="s">
        <v>156</v>
      </c>
      <c r="F306" s="78"/>
      <c r="G306" s="78"/>
      <c r="H306" s="148">
        <f t="shared" si="280"/>
        <v>0</v>
      </c>
      <c r="I306" s="78"/>
      <c r="J306" s="78"/>
      <c r="K306" s="148">
        <f t="shared" si="281"/>
        <v>0</v>
      </c>
      <c r="L306" s="75"/>
      <c r="M306" s="83"/>
      <c r="N306" s="152">
        <f t="shared" si="267"/>
        <v>0</v>
      </c>
      <c r="O306" s="153">
        <f t="shared" si="268"/>
        <v>0</v>
      </c>
      <c r="P306" s="153"/>
      <c r="Q306" s="78"/>
      <c r="R306" s="78"/>
      <c r="S306" s="148">
        <f t="shared" si="282"/>
        <v>0</v>
      </c>
      <c r="T306" s="78"/>
      <c r="U306" s="78"/>
      <c r="V306" s="148">
        <f t="shared" si="283"/>
        <v>0</v>
      </c>
      <c r="W306" s="148">
        <f t="shared" si="257"/>
        <v>0</v>
      </c>
      <c r="X306" s="75"/>
      <c r="Y306" s="83"/>
      <c r="Z306" s="84">
        <f t="shared" si="258"/>
        <v>0</v>
      </c>
      <c r="AA306" s="152">
        <f>IF(Parámetros!$D$18="N/A",0,W306-K306)</f>
        <v>0</v>
      </c>
      <c r="AB306" s="153">
        <f t="shared" si="269"/>
        <v>0</v>
      </c>
      <c r="AC306" s="153"/>
      <c r="AD306" s="85"/>
      <c r="AE306" s="85"/>
      <c r="AF306" s="148">
        <f t="shared" si="284"/>
        <v>0</v>
      </c>
      <c r="AG306" s="75"/>
      <c r="AH306" s="83"/>
      <c r="AI306" s="152">
        <f t="shared" si="270"/>
        <v>0</v>
      </c>
      <c r="AJ306" s="153">
        <f t="shared" si="271"/>
        <v>0</v>
      </c>
      <c r="AK306" s="153"/>
      <c r="AL306" s="78"/>
      <c r="AM306" s="78"/>
      <c r="AN306" s="148">
        <f t="shared" si="285"/>
        <v>0</v>
      </c>
      <c r="AO306" s="75"/>
      <c r="AP306" s="83"/>
      <c r="AQ306" s="152">
        <f t="shared" si="272"/>
        <v>0</v>
      </c>
      <c r="AR306" s="153">
        <f t="shared" si="273"/>
        <v>0</v>
      </c>
      <c r="AS306" s="153"/>
    </row>
    <row r="307" spans="2:45" ht="15">
      <c r="B307" s="88"/>
      <c r="C307" s="88"/>
      <c r="D307" s="110" t="s">
        <v>278</v>
      </c>
      <c r="E307" s="90" t="s">
        <v>157</v>
      </c>
      <c r="F307" s="78"/>
      <c r="G307" s="78"/>
      <c r="H307" s="148">
        <f t="shared" si="280"/>
        <v>0</v>
      </c>
      <c r="I307" s="78"/>
      <c r="J307" s="78"/>
      <c r="K307" s="148">
        <f t="shared" si="281"/>
        <v>0</v>
      </c>
      <c r="L307" s="75"/>
      <c r="M307" s="83"/>
      <c r="N307" s="152">
        <f t="shared" si="267"/>
        <v>0</v>
      </c>
      <c r="O307" s="153">
        <f t="shared" si="268"/>
        <v>0</v>
      </c>
      <c r="P307" s="153"/>
      <c r="Q307" s="78"/>
      <c r="R307" s="78"/>
      <c r="S307" s="148">
        <f t="shared" si="282"/>
        <v>0</v>
      </c>
      <c r="T307" s="78"/>
      <c r="U307" s="78"/>
      <c r="V307" s="148">
        <f t="shared" si="283"/>
        <v>0</v>
      </c>
      <c r="W307" s="148">
        <f t="shared" si="257"/>
        <v>0</v>
      </c>
      <c r="X307" s="75"/>
      <c r="Y307" s="83"/>
      <c r="Z307" s="84">
        <f t="shared" si="258"/>
        <v>0</v>
      </c>
      <c r="AA307" s="152">
        <f>IF(Parámetros!$D$18="N/A",0,W307-K307)</f>
        <v>0</v>
      </c>
      <c r="AB307" s="153">
        <f t="shared" si="269"/>
        <v>0</v>
      </c>
      <c r="AC307" s="153"/>
      <c r="AD307" s="85"/>
      <c r="AE307" s="85"/>
      <c r="AF307" s="148">
        <f t="shared" si="284"/>
        <v>0</v>
      </c>
      <c r="AG307" s="75"/>
      <c r="AH307" s="83"/>
      <c r="AI307" s="152">
        <f t="shared" si="270"/>
        <v>0</v>
      </c>
      <c r="AJ307" s="153">
        <f t="shared" si="271"/>
        <v>0</v>
      </c>
      <c r="AK307" s="153"/>
      <c r="AL307" s="78"/>
      <c r="AM307" s="78"/>
      <c r="AN307" s="148">
        <f t="shared" si="285"/>
        <v>0</v>
      </c>
      <c r="AO307" s="75"/>
      <c r="AP307" s="83"/>
      <c r="AQ307" s="152">
        <f t="shared" si="272"/>
        <v>0</v>
      </c>
      <c r="AR307" s="153">
        <f t="shared" si="273"/>
        <v>0</v>
      </c>
      <c r="AS307" s="153"/>
    </row>
    <row r="308" spans="2:45" ht="15">
      <c r="B308" s="88"/>
      <c r="C308" s="88"/>
      <c r="D308" s="110" t="s">
        <v>279</v>
      </c>
      <c r="E308" s="90" t="s">
        <v>158</v>
      </c>
      <c r="F308" s="78"/>
      <c r="G308" s="78"/>
      <c r="H308" s="148">
        <f t="shared" si="280"/>
        <v>0</v>
      </c>
      <c r="I308" s="78"/>
      <c r="J308" s="78"/>
      <c r="K308" s="148">
        <f t="shared" si="281"/>
        <v>0</v>
      </c>
      <c r="L308" s="75"/>
      <c r="M308" s="83"/>
      <c r="N308" s="152">
        <f t="shared" si="267"/>
        <v>0</v>
      </c>
      <c r="O308" s="153">
        <f t="shared" si="268"/>
        <v>0</v>
      </c>
      <c r="P308" s="153"/>
      <c r="Q308" s="78"/>
      <c r="R308" s="78"/>
      <c r="S308" s="148">
        <f t="shared" si="282"/>
        <v>0</v>
      </c>
      <c r="T308" s="78"/>
      <c r="U308" s="78"/>
      <c r="V308" s="148">
        <f t="shared" si="283"/>
        <v>0</v>
      </c>
      <c r="W308" s="148">
        <f t="shared" si="257"/>
        <v>0</v>
      </c>
      <c r="X308" s="75"/>
      <c r="Y308" s="83"/>
      <c r="Z308" s="84">
        <f t="shared" si="258"/>
        <v>0</v>
      </c>
      <c r="AA308" s="152">
        <f>IF(Parámetros!$D$18="N/A",0,W308-K308)</f>
        <v>0</v>
      </c>
      <c r="AB308" s="153">
        <f t="shared" si="269"/>
        <v>0</v>
      </c>
      <c r="AC308" s="153"/>
      <c r="AD308" s="85"/>
      <c r="AE308" s="85"/>
      <c r="AF308" s="148">
        <f t="shared" si="284"/>
        <v>0</v>
      </c>
      <c r="AG308" s="75"/>
      <c r="AH308" s="83"/>
      <c r="AI308" s="152">
        <f t="shared" si="270"/>
        <v>0</v>
      </c>
      <c r="AJ308" s="153">
        <f t="shared" si="271"/>
        <v>0</v>
      </c>
      <c r="AK308" s="153"/>
      <c r="AL308" s="78"/>
      <c r="AM308" s="78"/>
      <c r="AN308" s="148">
        <f t="shared" si="285"/>
        <v>0</v>
      </c>
      <c r="AO308" s="75"/>
      <c r="AP308" s="83"/>
      <c r="AQ308" s="152">
        <f t="shared" si="272"/>
        <v>0</v>
      </c>
      <c r="AR308" s="153">
        <f t="shared" si="273"/>
        <v>0</v>
      </c>
      <c r="AS308" s="153"/>
    </row>
    <row r="309" spans="2:45" ht="15">
      <c r="B309" s="88"/>
      <c r="C309" s="88"/>
      <c r="D309" s="110" t="s">
        <v>280</v>
      </c>
      <c r="E309" s="90" t="s">
        <v>159</v>
      </c>
      <c r="F309" s="78"/>
      <c r="G309" s="78"/>
      <c r="H309" s="148">
        <f t="shared" si="280"/>
        <v>0</v>
      </c>
      <c r="I309" s="78"/>
      <c r="J309" s="78"/>
      <c r="K309" s="148">
        <f t="shared" si="281"/>
        <v>0</v>
      </c>
      <c r="L309" s="75"/>
      <c r="M309" s="83"/>
      <c r="N309" s="152">
        <f t="shared" si="267"/>
        <v>0</v>
      </c>
      <c r="O309" s="153">
        <f t="shared" si="268"/>
        <v>0</v>
      </c>
      <c r="P309" s="153"/>
      <c r="Q309" s="78"/>
      <c r="R309" s="78"/>
      <c r="S309" s="148">
        <f t="shared" si="282"/>
        <v>0</v>
      </c>
      <c r="T309" s="78"/>
      <c r="U309" s="78"/>
      <c r="V309" s="148">
        <f t="shared" si="283"/>
        <v>0</v>
      </c>
      <c r="W309" s="148">
        <f t="shared" si="257"/>
        <v>0</v>
      </c>
      <c r="X309" s="75"/>
      <c r="Y309" s="83"/>
      <c r="Z309" s="84">
        <f t="shared" si="258"/>
        <v>0</v>
      </c>
      <c r="AA309" s="152">
        <f>IF(Parámetros!$D$18="N/A",0,W309-K309)</f>
        <v>0</v>
      </c>
      <c r="AB309" s="153">
        <f t="shared" si="269"/>
        <v>0</v>
      </c>
      <c r="AC309" s="153"/>
      <c r="AD309" s="85"/>
      <c r="AE309" s="85"/>
      <c r="AF309" s="148">
        <f t="shared" si="284"/>
        <v>0</v>
      </c>
      <c r="AG309" s="75"/>
      <c r="AH309" s="83"/>
      <c r="AI309" s="152">
        <f t="shared" si="270"/>
        <v>0</v>
      </c>
      <c r="AJ309" s="153">
        <f t="shared" si="271"/>
        <v>0</v>
      </c>
      <c r="AK309" s="153"/>
      <c r="AL309" s="78"/>
      <c r="AM309" s="78"/>
      <c r="AN309" s="148">
        <f t="shared" si="285"/>
        <v>0</v>
      </c>
      <c r="AO309" s="75"/>
      <c r="AP309" s="83"/>
      <c r="AQ309" s="152">
        <f t="shared" si="272"/>
        <v>0</v>
      </c>
      <c r="AR309" s="153">
        <f t="shared" si="273"/>
        <v>0</v>
      </c>
      <c r="AS309" s="153"/>
    </row>
    <row r="310" spans="2:45" ht="15">
      <c r="B310" s="88"/>
      <c r="C310" s="88"/>
      <c r="D310" s="110" t="s">
        <v>536</v>
      </c>
      <c r="E310" s="90" t="s">
        <v>160</v>
      </c>
      <c r="F310" s="78"/>
      <c r="G310" s="78"/>
      <c r="H310" s="148">
        <f t="shared" si="280"/>
        <v>0</v>
      </c>
      <c r="I310" s="78"/>
      <c r="J310" s="78"/>
      <c r="K310" s="148">
        <f t="shared" si="281"/>
        <v>0</v>
      </c>
      <c r="L310" s="75"/>
      <c r="M310" s="83"/>
      <c r="N310" s="152">
        <f t="shared" si="267"/>
        <v>0</v>
      </c>
      <c r="O310" s="153">
        <f t="shared" si="268"/>
        <v>0</v>
      </c>
      <c r="P310" s="153"/>
      <c r="Q310" s="78"/>
      <c r="R310" s="78"/>
      <c r="S310" s="148">
        <f t="shared" si="282"/>
        <v>0</v>
      </c>
      <c r="T310" s="78"/>
      <c r="U310" s="78"/>
      <c r="V310" s="148">
        <f t="shared" si="283"/>
        <v>0</v>
      </c>
      <c r="W310" s="148">
        <f t="shared" si="257"/>
        <v>0</v>
      </c>
      <c r="X310" s="75"/>
      <c r="Y310" s="83"/>
      <c r="Z310" s="84">
        <f t="shared" si="258"/>
        <v>0</v>
      </c>
      <c r="AA310" s="152">
        <f>IF(Parámetros!$D$18="N/A",0,W310-K310)</f>
        <v>0</v>
      </c>
      <c r="AB310" s="153">
        <f t="shared" si="269"/>
        <v>0</v>
      </c>
      <c r="AC310" s="153"/>
      <c r="AD310" s="85"/>
      <c r="AE310" s="85"/>
      <c r="AF310" s="148">
        <f t="shared" si="284"/>
        <v>0</v>
      </c>
      <c r="AG310" s="75"/>
      <c r="AH310" s="83"/>
      <c r="AI310" s="152">
        <f t="shared" si="270"/>
        <v>0</v>
      </c>
      <c r="AJ310" s="153">
        <f t="shared" si="271"/>
        <v>0</v>
      </c>
      <c r="AK310" s="153"/>
      <c r="AL310" s="78"/>
      <c r="AM310" s="78"/>
      <c r="AN310" s="148">
        <f t="shared" si="285"/>
        <v>0</v>
      </c>
      <c r="AO310" s="75"/>
      <c r="AP310" s="83"/>
      <c r="AQ310" s="152">
        <f t="shared" si="272"/>
        <v>0</v>
      </c>
      <c r="AR310" s="153">
        <f t="shared" si="273"/>
        <v>0</v>
      </c>
      <c r="AS310" s="153"/>
    </row>
    <row r="311" spans="2:45" ht="15">
      <c r="B311" s="88"/>
      <c r="C311" s="88"/>
      <c r="D311" s="110" t="s">
        <v>281</v>
      </c>
      <c r="E311" s="90" t="s">
        <v>161</v>
      </c>
      <c r="F311" s="78"/>
      <c r="G311" s="78"/>
      <c r="H311" s="148">
        <f t="shared" si="280"/>
        <v>0</v>
      </c>
      <c r="I311" s="78"/>
      <c r="J311" s="78"/>
      <c r="K311" s="148">
        <f t="shared" si="281"/>
        <v>0</v>
      </c>
      <c r="L311" s="75"/>
      <c r="M311" s="83"/>
      <c r="N311" s="152">
        <f t="shared" si="267"/>
        <v>0</v>
      </c>
      <c r="O311" s="153">
        <f t="shared" si="268"/>
        <v>0</v>
      </c>
      <c r="P311" s="153"/>
      <c r="Q311" s="78"/>
      <c r="R311" s="78"/>
      <c r="S311" s="148">
        <f t="shared" si="282"/>
        <v>0</v>
      </c>
      <c r="T311" s="78"/>
      <c r="U311" s="78"/>
      <c r="V311" s="148">
        <f t="shared" si="283"/>
        <v>0</v>
      </c>
      <c r="W311" s="148">
        <f t="shared" si="257"/>
        <v>0</v>
      </c>
      <c r="X311" s="75"/>
      <c r="Y311" s="83"/>
      <c r="Z311" s="84">
        <f t="shared" si="258"/>
        <v>0</v>
      </c>
      <c r="AA311" s="152">
        <f>IF(Parámetros!$D$18="N/A",0,W311-K311)</f>
        <v>0</v>
      </c>
      <c r="AB311" s="153">
        <f t="shared" si="269"/>
        <v>0</v>
      </c>
      <c r="AC311" s="153"/>
      <c r="AD311" s="85"/>
      <c r="AE311" s="85"/>
      <c r="AF311" s="148">
        <f t="shared" si="284"/>
        <v>0</v>
      </c>
      <c r="AG311" s="75"/>
      <c r="AH311" s="83"/>
      <c r="AI311" s="152">
        <f t="shared" si="270"/>
        <v>0</v>
      </c>
      <c r="AJ311" s="153">
        <f t="shared" si="271"/>
        <v>0</v>
      </c>
      <c r="AK311" s="153"/>
      <c r="AL311" s="78"/>
      <c r="AM311" s="78"/>
      <c r="AN311" s="148">
        <f t="shared" si="285"/>
        <v>0</v>
      </c>
      <c r="AO311" s="75"/>
      <c r="AP311" s="83"/>
      <c r="AQ311" s="152">
        <f t="shared" si="272"/>
        <v>0</v>
      </c>
      <c r="AR311" s="153">
        <f t="shared" si="273"/>
        <v>0</v>
      </c>
      <c r="AS311" s="153"/>
    </row>
    <row r="312" spans="2:45" ht="25.5">
      <c r="B312" s="88"/>
      <c r="C312" s="88"/>
      <c r="D312" s="108" t="s">
        <v>282</v>
      </c>
      <c r="E312" s="92" t="s">
        <v>311</v>
      </c>
      <c r="F312" s="78"/>
      <c r="G312" s="78"/>
      <c r="H312" s="148">
        <f>+H313+H314</f>
        <v>0</v>
      </c>
      <c r="I312" s="78"/>
      <c r="J312" s="78"/>
      <c r="K312" s="148">
        <f>+K313+K314</f>
        <v>0</v>
      </c>
      <c r="L312" s="75"/>
      <c r="M312" s="83"/>
      <c r="N312" s="152">
        <f t="shared" si="267"/>
        <v>0</v>
      </c>
      <c r="O312" s="153">
        <f t="shared" si="268"/>
        <v>0</v>
      </c>
      <c r="P312" s="153"/>
      <c r="Q312" s="78"/>
      <c r="R312" s="78"/>
      <c r="S312" s="148">
        <f>+S313+S314</f>
        <v>0</v>
      </c>
      <c r="T312" s="78"/>
      <c r="U312" s="78"/>
      <c r="V312" s="148">
        <f>+V313+V314</f>
        <v>0</v>
      </c>
      <c r="W312" s="148">
        <f t="shared" si="257"/>
        <v>0</v>
      </c>
      <c r="X312" s="75"/>
      <c r="Y312" s="83"/>
      <c r="Z312" s="84">
        <f t="shared" si="258"/>
        <v>0</v>
      </c>
      <c r="AA312" s="152">
        <f>IF(Parámetros!$D$18="N/A",0,W312-K312)</f>
        <v>0</v>
      </c>
      <c r="AB312" s="153">
        <f t="shared" si="269"/>
        <v>0</v>
      </c>
      <c r="AC312" s="153"/>
      <c r="AD312" s="85"/>
      <c r="AE312" s="85"/>
      <c r="AF312" s="148">
        <f>+AF313+AF314</f>
        <v>0</v>
      </c>
      <c r="AG312" s="75"/>
      <c r="AH312" s="83"/>
      <c r="AI312" s="152">
        <f t="shared" si="270"/>
        <v>0</v>
      </c>
      <c r="AJ312" s="153">
        <f t="shared" si="271"/>
        <v>0</v>
      </c>
      <c r="AK312" s="153"/>
      <c r="AL312" s="78"/>
      <c r="AM312" s="78"/>
      <c r="AN312" s="148">
        <f>+AN313+AN314</f>
        <v>0</v>
      </c>
      <c r="AO312" s="75"/>
      <c r="AP312" s="83"/>
      <c r="AQ312" s="152">
        <f t="shared" si="272"/>
        <v>0</v>
      </c>
      <c r="AR312" s="153">
        <f t="shared" si="273"/>
        <v>0</v>
      </c>
      <c r="AS312" s="153"/>
    </row>
    <row r="313" spans="2:45" ht="15">
      <c r="B313" s="88"/>
      <c r="C313" s="88"/>
      <c r="D313" s="110" t="s">
        <v>283</v>
      </c>
      <c r="E313" s="90" t="s">
        <v>162</v>
      </c>
      <c r="F313" s="78"/>
      <c r="G313" s="78"/>
      <c r="H313" s="148">
        <f aca="true" t="shared" si="286" ref="H313:H314">+F313+G313</f>
        <v>0</v>
      </c>
      <c r="I313" s="78"/>
      <c r="J313" s="78"/>
      <c r="K313" s="148">
        <f aca="true" t="shared" si="287" ref="K313:K314">+I313+J313</f>
        <v>0</v>
      </c>
      <c r="L313" s="75"/>
      <c r="M313" s="83"/>
      <c r="N313" s="152">
        <f t="shared" si="267"/>
        <v>0</v>
      </c>
      <c r="O313" s="153">
        <f t="shared" si="268"/>
        <v>0</v>
      </c>
      <c r="P313" s="153"/>
      <c r="Q313" s="78"/>
      <c r="R313" s="78"/>
      <c r="S313" s="148">
        <f aca="true" t="shared" si="288" ref="S313:S314">+Q313+R313</f>
        <v>0</v>
      </c>
      <c r="T313" s="78"/>
      <c r="U313" s="78"/>
      <c r="V313" s="148">
        <f aca="true" t="shared" si="289" ref="V313:V314">+T313+U313</f>
        <v>0</v>
      </c>
      <c r="W313" s="148">
        <f t="shared" si="257"/>
        <v>0</v>
      </c>
      <c r="X313" s="75"/>
      <c r="Y313" s="83"/>
      <c r="Z313" s="84">
        <f t="shared" si="258"/>
        <v>0</v>
      </c>
      <c r="AA313" s="152">
        <f>IF(Parámetros!$D$18="N/A",0,W313-K313)</f>
        <v>0</v>
      </c>
      <c r="AB313" s="153">
        <f t="shared" si="269"/>
        <v>0</v>
      </c>
      <c r="AC313" s="153"/>
      <c r="AD313" s="85"/>
      <c r="AE313" s="85"/>
      <c r="AF313" s="148">
        <f aca="true" t="shared" si="290" ref="AF313:AF314">+AD313+AE313</f>
        <v>0</v>
      </c>
      <c r="AG313" s="75"/>
      <c r="AH313" s="83"/>
      <c r="AI313" s="152">
        <f t="shared" si="270"/>
        <v>0</v>
      </c>
      <c r="AJ313" s="153">
        <f t="shared" si="271"/>
        <v>0</v>
      </c>
      <c r="AK313" s="153"/>
      <c r="AL313" s="78"/>
      <c r="AM313" s="78"/>
      <c r="AN313" s="148">
        <f aca="true" t="shared" si="291" ref="AN313:AN314">+AL313+AM313</f>
        <v>0</v>
      </c>
      <c r="AO313" s="75"/>
      <c r="AP313" s="83"/>
      <c r="AQ313" s="152">
        <f t="shared" si="272"/>
        <v>0</v>
      </c>
      <c r="AR313" s="153">
        <f t="shared" si="273"/>
        <v>0</v>
      </c>
      <c r="AS313" s="153"/>
    </row>
    <row r="314" spans="2:45" ht="25.5">
      <c r="B314" s="88"/>
      <c r="C314" s="88"/>
      <c r="D314" s="110" t="s">
        <v>284</v>
      </c>
      <c r="E314" s="90" t="s">
        <v>313</v>
      </c>
      <c r="F314" s="78"/>
      <c r="G314" s="78"/>
      <c r="H314" s="148">
        <f t="shared" si="286"/>
        <v>0</v>
      </c>
      <c r="I314" s="78"/>
      <c r="J314" s="78"/>
      <c r="K314" s="148">
        <f t="shared" si="287"/>
        <v>0</v>
      </c>
      <c r="L314" s="75"/>
      <c r="M314" s="83"/>
      <c r="N314" s="152">
        <f t="shared" si="267"/>
        <v>0</v>
      </c>
      <c r="O314" s="153">
        <f t="shared" si="268"/>
        <v>0</v>
      </c>
      <c r="P314" s="153"/>
      <c r="Q314" s="78"/>
      <c r="R314" s="78"/>
      <c r="S314" s="148">
        <f t="shared" si="288"/>
        <v>0</v>
      </c>
      <c r="T314" s="78"/>
      <c r="U314" s="78"/>
      <c r="V314" s="148">
        <f t="shared" si="289"/>
        <v>0</v>
      </c>
      <c r="W314" s="148">
        <f t="shared" si="257"/>
        <v>0</v>
      </c>
      <c r="X314" s="75"/>
      <c r="Y314" s="83"/>
      <c r="Z314" s="84">
        <f t="shared" si="258"/>
        <v>0</v>
      </c>
      <c r="AA314" s="152">
        <f>IF(Parámetros!$D$18="N/A",0,W314-K314)</f>
        <v>0</v>
      </c>
      <c r="AB314" s="153">
        <f t="shared" si="269"/>
        <v>0</v>
      </c>
      <c r="AC314" s="153"/>
      <c r="AD314" s="85"/>
      <c r="AE314" s="85"/>
      <c r="AF314" s="148">
        <f t="shared" si="290"/>
        <v>0</v>
      </c>
      <c r="AG314" s="75"/>
      <c r="AH314" s="83"/>
      <c r="AI314" s="152">
        <f t="shared" si="270"/>
        <v>0</v>
      </c>
      <c r="AJ314" s="153">
        <f t="shared" si="271"/>
        <v>0</v>
      </c>
      <c r="AK314" s="153"/>
      <c r="AL314" s="78"/>
      <c r="AM314" s="78"/>
      <c r="AN314" s="148">
        <f t="shared" si="291"/>
        <v>0</v>
      </c>
      <c r="AO314" s="75"/>
      <c r="AP314" s="83"/>
      <c r="AQ314" s="152">
        <f t="shared" si="272"/>
        <v>0</v>
      </c>
      <c r="AR314" s="153">
        <f t="shared" si="273"/>
        <v>0</v>
      </c>
      <c r="AS314" s="153"/>
    </row>
    <row r="315" spans="2:45" ht="15">
      <c r="B315" s="88"/>
      <c r="C315" s="88"/>
      <c r="D315" s="86" t="s">
        <v>537</v>
      </c>
      <c r="E315" s="87" t="s">
        <v>168</v>
      </c>
      <c r="F315" s="78"/>
      <c r="G315" s="78"/>
      <c r="H315" s="148">
        <f>SUM(H316:H318)</f>
        <v>0</v>
      </c>
      <c r="I315" s="78"/>
      <c r="J315" s="78"/>
      <c r="K315" s="148">
        <f>SUM(K316:K318)</f>
        <v>0</v>
      </c>
      <c r="L315" s="75"/>
      <c r="M315" s="83"/>
      <c r="N315" s="152">
        <f t="shared" si="267"/>
        <v>0</v>
      </c>
      <c r="O315" s="153">
        <f t="shared" si="268"/>
        <v>0</v>
      </c>
      <c r="P315" s="153"/>
      <c r="Q315" s="78"/>
      <c r="R315" s="78"/>
      <c r="S315" s="148">
        <f>SUM(S316:S318)</f>
        <v>0</v>
      </c>
      <c r="T315" s="78"/>
      <c r="U315" s="78"/>
      <c r="V315" s="148">
        <f>SUM(V316:V318)</f>
        <v>0</v>
      </c>
      <c r="W315" s="148">
        <f t="shared" si="257"/>
        <v>0</v>
      </c>
      <c r="X315" s="75"/>
      <c r="Y315" s="83"/>
      <c r="Z315" s="84">
        <f t="shared" si="258"/>
        <v>0</v>
      </c>
      <c r="AA315" s="152">
        <f>IF(Parámetros!$D$18="N/A",0,W315-K315)</f>
        <v>0</v>
      </c>
      <c r="AB315" s="153">
        <f t="shared" si="269"/>
        <v>0</v>
      </c>
      <c r="AC315" s="153"/>
      <c r="AD315" s="85"/>
      <c r="AE315" s="85"/>
      <c r="AF315" s="148">
        <f>SUM(AF316:AF318)</f>
        <v>0</v>
      </c>
      <c r="AG315" s="75"/>
      <c r="AH315" s="83"/>
      <c r="AI315" s="152">
        <f t="shared" si="270"/>
        <v>0</v>
      </c>
      <c r="AJ315" s="153">
        <f t="shared" si="271"/>
        <v>0</v>
      </c>
      <c r="AK315" s="153"/>
      <c r="AL315" s="78"/>
      <c r="AM315" s="78"/>
      <c r="AN315" s="148">
        <f>SUM(AN316:AN318)</f>
        <v>0</v>
      </c>
      <c r="AO315" s="75"/>
      <c r="AP315" s="83"/>
      <c r="AQ315" s="152">
        <f t="shared" si="272"/>
        <v>0</v>
      </c>
      <c r="AR315" s="153">
        <f t="shared" si="273"/>
        <v>0</v>
      </c>
      <c r="AS315" s="153"/>
    </row>
    <row r="316" spans="2:45" ht="25.5">
      <c r="B316" s="88"/>
      <c r="C316" s="88"/>
      <c r="D316" s="89" t="s">
        <v>538</v>
      </c>
      <c r="E316" s="90" t="s">
        <v>169</v>
      </c>
      <c r="F316" s="78"/>
      <c r="G316" s="78"/>
      <c r="H316" s="148">
        <f aca="true" t="shared" si="292" ref="H316:H319">+F316+G316</f>
        <v>0</v>
      </c>
      <c r="I316" s="78"/>
      <c r="J316" s="78"/>
      <c r="K316" s="148">
        <f aca="true" t="shared" si="293" ref="K316:K319">+I316+J316</f>
        <v>0</v>
      </c>
      <c r="L316" s="75"/>
      <c r="M316" s="83"/>
      <c r="N316" s="152">
        <f t="shared" si="267"/>
        <v>0</v>
      </c>
      <c r="O316" s="153">
        <f t="shared" si="268"/>
        <v>0</v>
      </c>
      <c r="P316" s="153"/>
      <c r="Q316" s="78"/>
      <c r="R316" s="78"/>
      <c r="S316" s="148">
        <f aca="true" t="shared" si="294" ref="S316:S319">+Q316+R316</f>
        <v>0</v>
      </c>
      <c r="T316" s="78"/>
      <c r="U316" s="78"/>
      <c r="V316" s="148">
        <f aca="true" t="shared" si="295" ref="V316:V319">+T316+U316</f>
        <v>0</v>
      </c>
      <c r="W316" s="148">
        <f t="shared" si="257"/>
        <v>0</v>
      </c>
      <c r="X316" s="75"/>
      <c r="Y316" s="83"/>
      <c r="Z316" s="84">
        <f t="shared" si="258"/>
        <v>0</v>
      </c>
      <c r="AA316" s="152">
        <f>IF(Parámetros!$D$18="N/A",0,W316-K316)</f>
        <v>0</v>
      </c>
      <c r="AB316" s="153">
        <f t="shared" si="269"/>
        <v>0</v>
      </c>
      <c r="AC316" s="153"/>
      <c r="AD316" s="85"/>
      <c r="AE316" s="85"/>
      <c r="AF316" s="148">
        <f aca="true" t="shared" si="296" ref="AF316:AF319">+AD316+AE316</f>
        <v>0</v>
      </c>
      <c r="AG316" s="75"/>
      <c r="AH316" s="83"/>
      <c r="AI316" s="152">
        <f t="shared" si="270"/>
        <v>0</v>
      </c>
      <c r="AJ316" s="153">
        <f t="shared" si="271"/>
        <v>0</v>
      </c>
      <c r="AK316" s="153"/>
      <c r="AL316" s="78"/>
      <c r="AM316" s="78"/>
      <c r="AN316" s="148">
        <f aca="true" t="shared" si="297" ref="AN316:AN319">+AL316+AM316</f>
        <v>0</v>
      </c>
      <c r="AO316" s="75"/>
      <c r="AP316" s="83"/>
      <c r="AQ316" s="152">
        <f t="shared" si="272"/>
        <v>0</v>
      </c>
      <c r="AR316" s="153">
        <f t="shared" si="273"/>
        <v>0</v>
      </c>
      <c r="AS316" s="153"/>
    </row>
    <row r="317" spans="2:45" ht="25.5">
      <c r="B317" s="88"/>
      <c r="C317" s="88"/>
      <c r="D317" s="89" t="s">
        <v>539</v>
      </c>
      <c r="E317" s="90" t="s">
        <v>170</v>
      </c>
      <c r="F317" s="78"/>
      <c r="G317" s="78"/>
      <c r="H317" s="148">
        <f t="shared" si="292"/>
        <v>0</v>
      </c>
      <c r="I317" s="78"/>
      <c r="J317" s="78"/>
      <c r="K317" s="148">
        <f t="shared" si="293"/>
        <v>0</v>
      </c>
      <c r="L317" s="75"/>
      <c r="M317" s="83"/>
      <c r="N317" s="152">
        <f t="shared" si="267"/>
        <v>0</v>
      </c>
      <c r="O317" s="153">
        <f t="shared" si="268"/>
        <v>0</v>
      </c>
      <c r="P317" s="153"/>
      <c r="Q317" s="78"/>
      <c r="R317" s="78"/>
      <c r="S317" s="148">
        <f t="shared" si="294"/>
        <v>0</v>
      </c>
      <c r="T317" s="78"/>
      <c r="U317" s="78"/>
      <c r="V317" s="148">
        <f t="shared" si="295"/>
        <v>0</v>
      </c>
      <c r="W317" s="148">
        <f t="shared" si="257"/>
        <v>0</v>
      </c>
      <c r="X317" s="75"/>
      <c r="Y317" s="83"/>
      <c r="Z317" s="84">
        <f t="shared" si="258"/>
        <v>0</v>
      </c>
      <c r="AA317" s="152">
        <f>IF(Parámetros!$D$18="N/A",0,W317-K317)</f>
        <v>0</v>
      </c>
      <c r="AB317" s="153">
        <f t="shared" si="269"/>
        <v>0</v>
      </c>
      <c r="AC317" s="153"/>
      <c r="AD317" s="85"/>
      <c r="AE317" s="85"/>
      <c r="AF317" s="148">
        <f t="shared" si="296"/>
        <v>0</v>
      </c>
      <c r="AG317" s="75"/>
      <c r="AH317" s="83"/>
      <c r="AI317" s="152">
        <f t="shared" si="270"/>
        <v>0</v>
      </c>
      <c r="AJ317" s="153">
        <f t="shared" si="271"/>
        <v>0</v>
      </c>
      <c r="AK317" s="153"/>
      <c r="AL317" s="78"/>
      <c r="AM317" s="78"/>
      <c r="AN317" s="148">
        <f t="shared" si="297"/>
        <v>0</v>
      </c>
      <c r="AO317" s="75"/>
      <c r="AP317" s="83"/>
      <c r="AQ317" s="152">
        <f t="shared" si="272"/>
        <v>0</v>
      </c>
      <c r="AR317" s="153">
        <f t="shared" si="273"/>
        <v>0</v>
      </c>
      <c r="AS317" s="153"/>
    </row>
    <row r="318" spans="2:45" ht="25.5">
      <c r="B318" s="88"/>
      <c r="C318" s="88"/>
      <c r="D318" s="89" t="s">
        <v>540</v>
      </c>
      <c r="E318" s="90" t="s">
        <v>171</v>
      </c>
      <c r="F318" s="78"/>
      <c r="G318" s="78"/>
      <c r="H318" s="148">
        <f t="shared" si="292"/>
        <v>0</v>
      </c>
      <c r="I318" s="78"/>
      <c r="J318" s="78"/>
      <c r="K318" s="148">
        <f t="shared" si="293"/>
        <v>0</v>
      </c>
      <c r="L318" s="75"/>
      <c r="M318" s="83"/>
      <c r="N318" s="152">
        <f t="shared" si="267"/>
        <v>0</v>
      </c>
      <c r="O318" s="153">
        <f t="shared" si="268"/>
        <v>0</v>
      </c>
      <c r="P318" s="153"/>
      <c r="Q318" s="78"/>
      <c r="R318" s="78"/>
      <c r="S318" s="148">
        <f t="shared" si="294"/>
        <v>0</v>
      </c>
      <c r="T318" s="78"/>
      <c r="U318" s="78"/>
      <c r="V318" s="148">
        <f t="shared" si="295"/>
        <v>0</v>
      </c>
      <c r="W318" s="148">
        <f t="shared" si="257"/>
        <v>0</v>
      </c>
      <c r="X318" s="75"/>
      <c r="Y318" s="83"/>
      <c r="Z318" s="84">
        <f t="shared" si="258"/>
        <v>0</v>
      </c>
      <c r="AA318" s="152">
        <f>IF(Parámetros!$D$18="N/A",0,W318-K318)</f>
        <v>0</v>
      </c>
      <c r="AB318" s="153">
        <f t="shared" si="269"/>
        <v>0</v>
      </c>
      <c r="AC318" s="153"/>
      <c r="AD318" s="85"/>
      <c r="AE318" s="85"/>
      <c r="AF318" s="148">
        <f t="shared" si="296"/>
        <v>0</v>
      </c>
      <c r="AG318" s="75"/>
      <c r="AH318" s="83"/>
      <c r="AI318" s="152">
        <f t="shared" si="270"/>
        <v>0</v>
      </c>
      <c r="AJ318" s="153">
        <f t="shared" si="271"/>
        <v>0</v>
      </c>
      <c r="AK318" s="153"/>
      <c r="AL318" s="78"/>
      <c r="AM318" s="78"/>
      <c r="AN318" s="148">
        <f t="shared" si="297"/>
        <v>0</v>
      </c>
      <c r="AO318" s="75"/>
      <c r="AP318" s="83"/>
      <c r="AQ318" s="152">
        <f t="shared" si="272"/>
        <v>0</v>
      </c>
      <c r="AR318" s="153">
        <f t="shared" si="273"/>
        <v>0</v>
      </c>
      <c r="AS318" s="153"/>
    </row>
    <row r="319" spans="2:45" ht="15">
      <c r="B319" s="88"/>
      <c r="C319" s="88"/>
      <c r="D319" s="112" t="s">
        <v>541</v>
      </c>
      <c r="E319" s="113" t="s">
        <v>172</v>
      </c>
      <c r="F319" s="78"/>
      <c r="G319" s="78"/>
      <c r="H319" s="148">
        <f t="shared" si="292"/>
        <v>0</v>
      </c>
      <c r="I319" s="78"/>
      <c r="J319" s="78"/>
      <c r="K319" s="148">
        <f t="shared" si="293"/>
        <v>0</v>
      </c>
      <c r="L319" s="75"/>
      <c r="M319" s="83"/>
      <c r="N319" s="152">
        <f t="shared" si="267"/>
        <v>0</v>
      </c>
      <c r="O319" s="153">
        <f t="shared" si="268"/>
        <v>0</v>
      </c>
      <c r="P319" s="153"/>
      <c r="Q319" s="78"/>
      <c r="R319" s="78"/>
      <c r="S319" s="148">
        <f t="shared" si="294"/>
        <v>0</v>
      </c>
      <c r="T319" s="78"/>
      <c r="U319" s="78"/>
      <c r="V319" s="148">
        <f t="shared" si="295"/>
        <v>0</v>
      </c>
      <c r="W319" s="148">
        <f t="shared" si="257"/>
        <v>0</v>
      </c>
      <c r="X319" s="75"/>
      <c r="Y319" s="83"/>
      <c r="Z319" s="84">
        <f t="shared" si="258"/>
        <v>0</v>
      </c>
      <c r="AA319" s="152">
        <f>IF(Parámetros!$D$18="N/A",0,W319-K319)</f>
        <v>0</v>
      </c>
      <c r="AB319" s="153">
        <f t="shared" si="269"/>
        <v>0</v>
      </c>
      <c r="AC319" s="153"/>
      <c r="AD319" s="85"/>
      <c r="AE319" s="85"/>
      <c r="AF319" s="148">
        <f t="shared" si="296"/>
        <v>0</v>
      </c>
      <c r="AG319" s="75"/>
      <c r="AH319" s="83"/>
      <c r="AI319" s="152">
        <f t="shared" si="270"/>
        <v>0</v>
      </c>
      <c r="AJ319" s="153">
        <f t="shared" si="271"/>
        <v>0</v>
      </c>
      <c r="AK319" s="153"/>
      <c r="AL319" s="78"/>
      <c r="AM319" s="78"/>
      <c r="AN319" s="148">
        <f t="shared" si="297"/>
        <v>0</v>
      </c>
      <c r="AO319" s="75"/>
      <c r="AP319" s="83"/>
      <c r="AQ319" s="152">
        <f t="shared" si="272"/>
        <v>0</v>
      </c>
      <c r="AR319" s="153">
        <f t="shared" si="273"/>
        <v>0</v>
      </c>
      <c r="AS319" s="153"/>
    </row>
    <row r="320" spans="2:45" ht="15">
      <c r="B320" s="88"/>
      <c r="C320" s="88"/>
      <c r="D320" s="86" t="s">
        <v>542</v>
      </c>
      <c r="E320" s="87" t="s">
        <v>173</v>
      </c>
      <c r="F320" s="78"/>
      <c r="G320" s="78"/>
      <c r="H320" s="148">
        <f>+H321+H327</f>
        <v>0</v>
      </c>
      <c r="I320" s="78"/>
      <c r="J320" s="78"/>
      <c r="K320" s="148">
        <f>+K321+K327</f>
        <v>0</v>
      </c>
      <c r="L320" s="75"/>
      <c r="M320" s="83"/>
      <c r="N320" s="152">
        <f t="shared" si="267"/>
        <v>0</v>
      </c>
      <c r="O320" s="153">
        <f t="shared" si="268"/>
        <v>0</v>
      </c>
      <c r="P320" s="153"/>
      <c r="Q320" s="78"/>
      <c r="R320" s="78"/>
      <c r="S320" s="148">
        <f>+S321+S327</f>
        <v>0</v>
      </c>
      <c r="T320" s="78"/>
      <c r="U320" s="78"/>
      <c r="V320" s="148">
        <f>+V321+V327</f>
        <v>0</v>
      </c>
      <c r="W320" s="148">
        <f t="shared" si="257"/>
        <v>0</v>
      </c>
      <c r="X320" s="75"/>
      <c r="Y320" s="83"/>
      <c r="Z320" s="84">
        <f t="shared" si="258"/>
        <v>0</v>
      </c>
      <c r="AA320" s="152">
        <f>IF(Parámetros!$D$18="N/A",0,W320-K320)</f>
        <v>0</v>
      </c>
      <c r="AB320" s="153">
        <f t="shared" si="269"/>
        <v>0</v>
      </c>
      <c r="AC320" s="153"/>
      <c r="AD320" s="85"/>
      <c r="AE320" s="85"/>
      <c r="AF320" s="148">
        <f>+AF321+AF327</f>
        <v>0</v>
      </c>
      <c r="AG320" s="75"/>
      <c r="AH320" s="83"/>
      <c r="AI320" s="152">
        <f t="shared" si="270"/>
        <v>0</v>
      </c>
      <c r="AJ320" s="153">
        <f t="shared" si="271"/>
        <v>0</v>
      </c>
      <c r="AK320" s="153"/>
      <c r="AL320" s="78"/>
      <c r="AM320" s="78"/>
      <c r="AN320" s="148">
        <f>+AN321+AN327</f>
        <v>0</v>
      </c>
      <c r="AO320" s="75"/>
      <c r="AP320" s="83"/>
      <c r="AQ320" s="152">
        <f t="shared" si="272"/>
        <v>0</v>
      </c>
      <c r="AR320" s="153">
        <f t="shared" si="273"/>
        <v>0</v>
      </c>
      <c r="AS320" s="153"/>
    </row>
    <row r="321" spans="2:45" ht="15">
      <c r="B321" s="80"/>
      <c r="C321" s="80"/>
      <c r="D321" s="91" t="s">
        <v>543</v>
      </c>
      <c r="E321" s="92" t="s">
        <v>174</v>
      </c>
      <c r="F321" s="78"/>
      <c r="G321" s="78"/>
      <c r="H321" s="148">
        <f>+H322+H323</f>
        <v>0</v>
      </c>
      <c r="I321" s="78"/>
      <c r="J321" s="78"/>
      <c r="K321" s="148">
        <f>+K322+K323</f>
        <v>0</v>
      </c>
      <c r="L321" s="75"/>
      <c r="M321" s="83"/>
      <c r="N321" s="152">
        <f t="shared" si="267"/>
        <v>0</v>
      </c>
      <c r="O321" s="153">
        <f t="shared" si="268"/>
        <v>0</v>
      </c>
      <c r="P321" s="153"/>
      <c r="Q321" s="78"/>
      <c r="R321" s="78"/>
      <c r="S321" s="148">
        <f>+S322+S323</f>
        <v>0</v>
      </c>
      <c r="T321" s="78"/>
      <c r="U321" s="78"/>
      <c r="V321" s="148">
        <f>+V322+V323</f>
        <v>0</v>
      </c>
      <c r="W321" s="148">
        <f t="shared" si="257"/>
        <v>0</v>
      </c>
      <c r="X321" s="75"/>
      <c r="Y321" s="83"/>
      <c r="Z321" s="84">
        <f t="shared" si="258"/>
        <v>0</v>
      </c>
      <c r="AA321" s="152">
        <f>IF(Parámetros!$D$18="N/A",0,W321-K321)</f>
        <v>0</v>
      </c>
      <c r="AB321" s="153">
        <f t="shared" si="269"/>
        <v>0</v>
      </c>
      <c r="AC321" s="153"/>
      <c r="AD321" s="85"/>
      <c r="AE321" s="85"/>
      <c r="AF321" s="148">
        <f>+AF322+AF323</f>
        <v>0</v>
      </c>
      <c r="AG321" s="75"/>
      <c r="AH321" s="83"/>
      <c r="AI321" s="152">
        <f t="shared" si="270"/>
        <v>0</v>
      </c>
      <c r="AJ321" s="153">
        <f t="shared" si="271"/>
        <v>0</v>
      </c>
      <c r="AK321" s="153"/>
      <c r="AL321" s="78"/>
      <c r="AM321" s="78"/>
      <c r="AN321" s="148">
        <f>+AN322+AN323</f>
        <v>0</v>
      </c>
      <c r="AO321" s="75"/>
      <c r="AP321" s="83"/>
      <c r="AQ321" s="152">
        <f t="shared" si="272"/>
        <v>0</v>
      </c>
      <c r="AR321" s="153">
        <f t="shared" si="273"/>
        <v>0</v>
      </c>
      <c r="AS321" s="153"/>
    </row>
    <row r="322" spans="2:45" ht="15">
      <c r="B322" s="80"/>
      <c r="C322" s="80"/>
      <c r="D322" s="89" t="s">
        <v>544</v>
      </c>
      <c r="E322" s="90" t="s">
        <v>175</v>
      </c>
      <c r="F322" s="78"/>
      <c r="G322" s="78"/>
      <c r="H322" s="148">
        <f aca="true" t="shared" si="298" ref="H322">+F322+G322</f>
        <v>0</v>
      </c>
      <c r="I322" s="78"/>
      <c r="J322" s="78"/>
      <c r="K322" s="148">
        <f aca="true" t="shared" si="299" ref="K322">+I322+J322</f>
        <v>0</v>
      </c>
      <c r="L322" s="75"/>
      <c r="M322" s="83"/>
      <c r="N322" s="152">
        <f t="shared" si="267"/>
        <v>0</v>
      </c>
      <c r="O322" s="153">
        <f t="shared" si="268"/>
        <v>0</v>
      </c>
      <c r="P322" s="153"/>
      <c r="Q322" s="78"/>
      <c r="R322" s="78"/>
      <c r="S322" s="148">
        <f aca="true" t="shared" si="300" ref="S322">+Q322+R322</f>
        <v>0</v>
      </c>
      <c r="T322" s="78"/>
      <c r="U322" s="78"/>
      <c r="V322" s="148">
        <f aca="true" t="shared" si="301" ref="V322">+T322+U322</f>
        <v>0</v>
      </c>
      <c r="W322" s="148">
        <f t="shared" si="257"/>
        <v>0</v>
      </c>
      <c r="X322" s="75"/>
      <c r="Y322" s="83"/>
      <c r="Z322" s="84">
        <f t="shared" si="258"/>
        <v>0</v>
      </c>
      <c r="AA322" s="152">
        <f>IF(Parámetros!$D$18="N/A",0,W322-K322)</f>
        <v>0</v>
      </c>
      <c r="AB322" s="153">
        <f t="shared" si="269"/>
        <v>0</v>
      </c>
      <c r="AC322" s="153"/>
      <c r="AD322" s="85"/>
      <c r="AE322" s="85"/>
      <c r="AF322" s="148">
        <f aca="true" t="shared" si="302" ref="AF322">+AD322+AE322</f>
        <v>0</v>
      </c>
      <c r="AG322" s="75"/>
      <c r="AH322" s="83"/>
      <c r="AI322" s="152">
        <f t="shared" si="270"/>
        <v>0</v>
      </c>
      <c r="AJ322" s="153">
        <f t="shared" si="271"/>
        <v>0</v>
      </c>
      <c r="AK322" s="153"/>
      <c r="AL322" s="78"/>
      <c r="AM322" s="78"/>
      <c r="AN322" s="148">
        <f aca="true" t="shared" si="303" ref="AN322">+AL322+AM322</f>
        <v>0</v>
      </c>
      <c r="AO322" s="75"/>
      <c r="AP322" s="83"/>
      <c r="AQ322" s="152">
        <f t="shared" si="272"/>
        <v>0</v>
      </c>
      <c r="AR322" s="153">
        <f t="shared" si="273"/>
        <v>0</v>
      </c>
      <c r="AS322" s="153"/>
    </row>
    <row r="323" spans="2:45" ht="15">
      <c r="B323" s="88"/>
      <c r="C323" s="88"/>
      <c r="D323" s="93" t="s">
        <v>545</v>
      </c>
      <c r="E323" s="94" t="s">
        <v>315</v>
      </c>
      <c r="F323" s="78"/>
      <c r="G323" s="78"/>
      <c r="H323" s="148">
        <f>+H324+H325+H326</f>
        <v>0</v>
      </c>
      <c r="I323" s="78"/>
      <c r="J323" s="78"/>
      <c r="K323" s="148">
        <f>+K324+K325+K326</f>
        <v>0</v>
      </c>
      <c r="L323" s="75"/>
      <c r="M323" s="83"/>
      <c r="N323" s="152">
        <f t="shared" si="267"/>
        <v>0</v>
      </c>
      <c r="O323" s="153">
        <f t="shared" si="268"/>
        <v>0</v>
      </c>
      <c r="P323" s="153"/>
      <c r="Q323" s="78"/>
      <c r="R323" s="78"/>
      <c r="S323" s="148">
        <f>+S324+S325+S326</f>
        <v>0</v>
      </c>
      <c r="T323" s="78"/>
      <c r="U323" s="78"/>
      <c r="V323" s="148">
        <f>+V324+V325+V326</f>
        <v>0</v>
      </c>
      <c r="W323" s="148">
        <f t="shared" si="257"/>
        <v>0</v>
      </c>
      <c r="X323" s="75"/>
      <c r="Y323" s="83"/>
      <c r="Z323" s="84">
        <f t="shared" si="258"/>
        <v>0</v>
      </c>
      <c r="AA323" s="152">
        <f>IF(Parámetros!$D$18="N/A",0,W323-K323)</f>
        <v>0</v>
      </c>
      <c r="AB323" s="153">
        <f t="shared" si="269"/>
        <v>0</v>
      </c>
      <c r="AC323" s="153"/>
      <c r="AD323" s="85"/>
      <c r="AE323" s="85"/>
      <c r="AF323" s="148">
        <f>+AF324+AF325+AF326</f>
        <v>0</v>
      </c>
      <c r="AG323" s="75"/>
      <c r="AH323" s="83"/>
      <c r="AI323" s="152">
        <f t="shared" si="270"/>
        <v>0</v>
      </c>
      <c r="AJ323" s="153">
        <f t="shared" si="271"/>
        <v>0</v>
      </c>
      <c r="AK323" s="153"/>
      <c r="AL323" s="78"/>
      <c r="AM323" s="78"/>
      <c r="AN323" s="148">
        <f>+AN324+AN325+AN326</f>
        <v>0</v>
      </c>
      <c r="AO323" s="75"/>
      <c r="AP323" s="83"/>
      <c r="AQ323" s="152">
        <f t="shared" si="272"/>
        <v>0</v>
      </c>
      <c r="AR323" s="153">
        <f t="shared" si="273"/>
        <v>0</v>
      </c>
      <c r="AS323" s="153"/>
    </row>
    <row r="324" spans="2:45" ht="15">
      <c r="B324" s="88"/>
      <c r="C324" s="88"/>
      <c r="D324" s="95" t="s">
        <v>546</v>
      </c>
      <c r="E324" s="96" t="s">
        <v>316</v>
      </c>
      <c r="F324" s="78"/>
      <c r="G324" s="78"/>
      <c r="H324" s="148">
        <f aca="true" t="shared" si="304" ref="H324:H326">+F324+G324</f>
        <v>0</v>
      </c>
      <c r="I324" s="78"/>
      <c r="J324" s="78"/>
      <c r="K324" s="148">
        <f aca="true" t="shared" si="305" ref="K324:K326">+I324+J324</f>
        <v>0</v>
      </c>
      <c r="L324" s="75"/>
      <c r="M324" s="83"/>
      <c r="N324" s="152">
        <f t="shared" si="267"/>
        <v>0</v>
      </c>
      <c r="O324" s="153">
        <f t="shared" si="268"/>
        <v>0</v>
      </c>
      <c r="P324" s="153"/>
      <c r="Q324" s="78"/>
      <c r="R324" s="78"/>
      <c r="S324" s="148">
        <f aca="true" t="shared" si="306" ref="S324:S326">+Q324+R324</f>
        <v>0</v>
      </c>
      <c r="T324" s="78"/>
      <c r="U324" s="78"/>
      <c r="V324" s="148">
        <f aca="true" t="shared" si="307" ref="V324:V326">+T324+U324</f>
        <v>0</v>
      </c>
      <c r="W324" s="148">
        <f t="shared" si="257"/>
        <v>0</v>
      </c>
      <c r="X324" s="75"/>
      <c r="Y324" s="83"/>
      <c r="Z324" s="84">
        <f t="shared" si="258"/>
        <v>0</v>
      </c>
      <c r="AA324" s="152">
        <f>IF(Parámetros!$D$18="N/A",0,W324-K324)</f>
        <v>0</v>
      </c>
      <c r="AB324" s="153">
        <f t="shared" si="269"/>
        <v>0</v>
      </c>
      <c r="AC324" s="153"/>
      <c r="AD324" s="85"/>
      <c r="AE324" s="85"/>
      <c r="AF324" s="148">
        <f aca="true" t="shared" si="308" ref="AF324:AF326">+AD324+AE324</f>
        <v>0</v>
      </c>
      <c r="AG324" s="75"/>
      <c r="AH324" s="83"/>
      <c r="AI324" s="152">
        <f t="shared" si="270"/>
        <v>0</v>
      </c>
      <c r="AJ324" s="153">
        <f t="shared" si="271"/>
        <v>0</v>
      </c>
      <c r="AK324" s="153"/>
      <c r="AL324" s="78"/>
      <c r="AM324" s="78"/>
      <c r="AN324" s="148">
        <f aca="true" t="shared" si="309" ref="AN324:AN326">+AL324+AM324</f>
        <v>0</v>
      </c>
      <c r="AO324" s="75"/>
      <c r="AP324" s="83"/>
      <c r="AQ324" s="152">
        <f t="shared" si="272"/>
        <v>0</v>
      </c>
      <c r="AR324" s="153">
        <f t="shared" si="273"/>
        <v>0</v>
      </c>
      <c r="AS324" s="153"/>
    </row>
    <row r="325" spans="2:45" ht="15">
      <c r="B325" s="88"/>
      <c r="C325" s="88"/>
      <c r="D325" s="95" t="s">
        <v>547</v>
      </c>
      <c r="E325" s="96" t="s">
        <v>317</v>
      </c>
      <c r="F325" s="78"/>
      <c r="G325" s="78"/>
      <c r="H325" s="148">
        <f t="shared" si="304"/>
        <v>0</v>
      </c>
      <c r="I325" s="78"/>
      <c r="J325" s="78"/>
      <c r="K325" s="148">
        <f t="shared" si="305"/>
        <v>0</v>
      </c>
      <c r="L325" s="75"/>
      <c r="M325" s="83"/>
      <c r="N325" s="152">
        <f t="shared" si="267"/>
        <v>0</v>
      </c>
      <c r="O325" s="153">
        <f t="shared" si="268"/>
        <v>0</v>
      </c>
      <c r="P325" s="153"/>
      <c r="Q325" s="78"/>
      <c r="R325" s="78"/>
      <c r="S325" s="148">
        <f t="shared" si="306"/>
        <v>0</v>
      </c>
      <c r="T325" s="78"/>
      <c r="U325" s="78"/>
      <c r="V325" s="148">
        <f t="shared" si="307"/>
        <v>0</v>
      </c>
      <c r="W325" s="148">
        <f t="shared" si="257"/>
        <v>0</v>
      </c>
      <c r="X325" s="75"/>
      <c r="Y325" s="83"/>
      <c r="Z325" s="84">
        <f t="shared" si="258"/>
        <v>0</v>
      </c>
      <c r="AA325" s="152">
        <f>IF(Parámetros!$D$18="N/A",0,W325-K325)</f>
        <v>0</v>
      </c>
      <c r="AB325" s="153">
        <f t="shared" si="269"/>
        <v>0</v>
      </c>
      <c r="AC325" s="153"/>
      <c r="AD325" s="85"/>
      <c r="AE325" s="85"/>
      <c r="AF325" s="148">
        <f t="shared" si="308"/>
        <v>0</v>
      </c>
      <c r="AG325" s="75"/>
      <c r="AH325" s="83"/>
      <c r="AI325" s="152">
        <f t="shared" si="270"/>
        <v>0</v>
      </c>
      <c r="AJ325" s="153">
        <f t="shared" si="271"/>
        <v>0</v>
      </c>
      <c r="AK325" s="153"/>
      <c r="AL325" s="78"/>
      <c r="AM325" s="78"/>
      <c r="AN325" s="148">
        <f t="shared" si="309"/>
        <v>0</v>
      </c>
      <c r="AO325" s="75"/>
      <c r="AP325" s="83"/>
      <c r="AQ325" s="152">
        <f t="shared" si="272"/>
        <v>0</v>
      </c>
      <c r="AR325" s="153">
        <f t="shared" si="273"/>
        <v>0</v>
      </c>
      <c r="AS325" s="153"/>
    </row>
    <row r="326" spans="2:45" ht="15">
      <c r="B326" s="88"/>
      <c r="C326" s="88"/>
      <c r="D326" s="95" t="s">
        <v>548</v>
      </c>
      <c r="E326" s="96" t="s">
        <v>318</v>
      </c>
      <c r="F326" s="78"/>
      <c r="G326" s="78"/>
      <c r="H326" s="148">
        <f t="shared" si="304"/>
        <v>0</v>
      </c>
      <c r="I326" s="78"/>
      <c r="J326" s="78"/>
      <c r="K326" s="148">
        <f t="shared" si="305"/>
        <v>0</v>
      </c>
      <c r="L326" s="75"/>
      <c r="M326" s="83"/>
      <c r="N326" s="152">
        <f t="shared" si="267"/>
        <v>0</v>
      </c>
      <c r="O326" s="153">
        <f t="shared" si="268"/>
        <v>0</v>
      </c>
      <c r="P326" s="153"/>
      <c r="Q326" s="78"/>
      <c r="R326" s="78"/>
      <c r="S326" s="148">
        <f t="shared" si="306"/>
        <v>0</v>
      </c>
      <c r="T326" s="78"/>
      <c r="U326" s="78"/>
      <c r="V326" s="148">
        <f t="shared" si="307"/>
        <v>0</v>
      </c>
      <c r="W326" s="148">
        <f t="shared" si="257"/>
        <v>0</v>
      </c>
      <c r="X326" s="75"/>
      <c r="Y326" s="83"/>
      <c r="Z326" s="84">
        <f t="shared" si="258"/>
        <v>0</v>
      </c>
      <c r="AA326" s="152">
        <f>IF(Parámetros!$D$18="N/A",0,W326-K326)</f>
        <v>0</v>
      </c>
      <c r="AB326" s="153">
        <f t="shared" si="269"/>
        <v>0</v>
      </c>
      <c r="AC326" s="153"/>
      <c r="AD326" s="85"/>
      <c r="AE326" s="85"/>
      <c r="AF326" s="148">
        <f t="shared" si="308"/>
        <v>0</v>
      </c>
      <c r="AG326" s="75"/>
      <c r="AH326" s="83"/>
      <c r="AI326" s="152">
        <f t="shared" si="270"/>
        <v>0</v>
      </c>
      <c r="AJ326" s="153">
        <f t="shared" si="271"/>
        <v>0</v>
      </c>
      <c r="AK326" s="153"/>
      <c r="AL326" s="78"/>
      <c r="AM326" s="78"/>
      <c r="AN326" s="148">
        <f t="shared" si="309"/>
        <v>0</v>
      </c>
      <c r="AO326" s="75"/>
      <c r="AP326" s="83"/>
      <c r="AQ326" s="152">
        <f t="shared" si="272"/>
        <v>0</v>
      </c>
      <c r="AR326" s="153">
        <f t="shared" si="273"/>
        <v>0</v>
      </c>
      <c r="AS326" s="153"/>
    </row>
    <row r="327" spans="2:45" ht="15">
      <c r="B327" s="88"/>
      <c r="C327" s="88"/>
      <c r="D327" s="91" t="s">
        <v>549</v>
      </c>
      <c r="E327" s="92" t="s">
        <v>176</v>
      </c>
      <c r="F327" s="78"/>
      <c r="G327" s="78"/>
      <c r="H327" s="148">
        <f>+H328+H329</f>
        <v>0</v>
      </c>
      <c r="I327" s="78"/>
      <c r="J327" s="78"/>
      <c r="K327" s="148">
        <f>+K328+K329</f>
        <v>0</v>
      </c>
      <c r="L327" s="75"/>
      <c r="M327" s="83"/>
      <c r="N327" s="152">
        <f t="shared" si="267"/>
        <v>0</v>
      </c>
      <c r="O327" s="153">
        <f t="shared" si="268"/>
        <v>0</v>
      </c>
      <c r="P327" s="153"/>
      <c r="Q327" s="78"/>
      <c r="R327" s="78"/>
      <c r="S327" s="148">
        <f>+S328+S329</f>
        <v>0</v>
      </c>
      <c r="T327" s="78"/>
      <c r="U327" s="78"/>
      <c r="V327" s="148">
        <f>+V328+V329</f>
        <v>0</v>
      </c>
      <c r="W327" s="148">
        <f t="shared" si="257"/>
        <v>0</v>
      </c>
      <c r="X327" s="75"/>
      <c r="Y327" s="83"/>
      <c r="Z327" s="84">
        <f t="shared" si="258"/>
        <v>0</v>
      </c>
      <c r="AA327" s="152">
        <f>IF(Parámetros!$D$18="N/A",0,W327-K327)</f>
        <v>0</v>
      </c>
      <c r="AB327" s="153">
        <f t="shared" si="269"/>
        <v>0</v>
      </c>
      <c r="AC327" s="153"/>
      <c r="AD327" s="85"/>
      <c r="AE327" s="85"/>
      <c r="AF327" s="148">
        <f>+AF328+AF329</f>
        <v>0</v>
      </c>
      <c r="AG327" s="75"/>
      <c r="AH327" s="83"/>
      <c r="AI327" s="152">
        <f t="shared" si="270"/>
        <v>0</v>
      </c>
      <c r="AJ327" s="153">
        <f t="shared" si="271"/>
        <v>0</v>
      </c>
      <c r="AK327" s="153"/>
      <c r="AL327" s="78"/>
      <c r="AM327" s="78"/>
      <c r="AN327" s="148">
        <f>+AN328+AN329</f>
        <v>0</v>
      </c>
      <c r="AO327" s="75"/>
      <c r="AP327" s="83"/>
      <c r="AQ327" s="152">
        <f t="shared" si="272"/>
        <v>0</v>
      </c>
      <c r="AR327" s="153">
        <f t="shared" si="273"/>
        <v>0</v>
      </c>
      <c r="AS327" s="153"/>
    </row>
    <row r="328" spans="2:45" ht="15">
      <c r="B328" s="88"/>
      <c r="C328" s="88"/>
      <c r="D328" s="89" t="s">
        <v>550</v>
      </c>
      <c r="E328" s="90" t="s">
        <v>175</v>
      </c>
      <c r="F328" s="78"/>
      <c r="G328" s="78"/>
      <c r="H328" s="148">
        <f aca="true" t="shared" si="310" ref="H328">+F328+G328</f>
        <v>0</v>
      </c>
      <c r="I328" s="78"/>
      <c r="J328" s="78"/>
      <c r="K328" s="148">
        <f aca="true" t="shared" si="311" ref="K328">+I328+J328</f>
        <v>0</v>
      </c>
      <c r="L328" s="75"/>
      <c r="M328" s="83"/>
      <c r="N328" s="152">
        <f aca="true" t="shared" si="312" ref="N328:N359">+K328-H328</f>
        <v>0</v>
      </c>
      <c r="O328" s="153">
        <f aca="true" t="shared" si="313" ref="O328:O359">IF(ISERROR(IF(AND(H328&gt;1,K328=0),0%,IF(AND(H328=0,K328&gt;1),100%,N328/H328))),0,IF(AND(H328&gt;1,K328=0),0%,IF(AND(H328=0,K328&gt;1),100%,N328/H328)))</f>
        <v>0</v>
      </c>
      <c r="P328" s="153"/>
      <c r="Q328" s="78"/>
      <c r="R328" s="78"/>
      <c r="S328" s="148">
        <f aca="true" t="shared" si="314" ref="S328">+Q328+R328</f>
        <v>0</v>
      </c>
      <c r="T328" s="78"/>
      <c r="U328" s="78"/>
      <c r="V328" s="148">
        <f aca="true" t="shared" si="315" ref="V328">+T328+U328</f>
        <v>0</v>
      </c>
      <c r="W328" s="148">
        <f t="shared" si="257"/>
        <v>0</v>
      </c>
      <c r="X328" s="75"/>
      <c r="Y328" s="83"/>
      <c r="Z328" s="84">
        <f t="shared" si="258"/>
        <v>0</v>
      </c>
      <c r="AA328" s="152">
        <f>IF(Parámetros!$D$18="N/A",0,W328-K328)</f>
        <v>0</v>
      </c>
      <c r="AB328" s="153">
        <f aca="true" t="shared" si="316" ref="AB328:AB359">IF(ISERROR(IF(AND(K328&gt;1,W328=0),0%,IF(AND(K328=0,W328&gt;1),100%,AA328/K328))),0,IF(AND(K328&gt;1,W328=0),0%,IF(AND(K328=0,W328&gt;1),100%,AA328/K328)))</f>
        <v>0</v>
      </c>
      <c r="AC328" s="153"/>
      <c r="AD328" s="85"/>
      <c r="AE328" s="85"/>
      <c r="AF328" s="148">
        <f aca="true" t="shared" si="317" ref="AF328">+AD328+AE328</f>
        <v>0</v>
      </c>
      <c r="AG328" s="75"/>
      <c r="AH328" s="83"/>
      <c r="AI328" s="152">
        <f aca="true" t="shared" si="318" ref="AI328:AI359">+AF328-W328</f>
        <v>0</v>
      </c>
      <c r="AJ328" s="153">
        <f aca="true" t="shared" si="319" ref="AJ328:AJ359">IF(ISERROR(IF(AND(W328&gt;1,AF328=0),0%,IF(AND(W328=0,AF328&gt;1),100%,AI328/W328))),0,IF(AND(W328&gt;1,AF328=0),0%,IF(AND(W328=0,AF328&gt;1),100%,AI328/W328)))</f>
        <v>0</v>
      </c>
      <c r="AK328" s="153"/>
      <c r="AL328" s="78"/>
      <c r="AM328" s="78"/>
      <c r="AN328" s="148">
        <f aca="true" t="shared" si="320" ref="AN328">+AL328+AM328</f>
        <v>0</v>
      </c>
      <c r="AO328" s="75"/>
      <c r="AP328" s="83"/>
      <c r="AQ328" s="152">
        <f aca="true" t="shared" si="321" ref="AQ328:AQ359">+AN328-AF328</f>
        <v>0</v>
      </c>
      <c r="AR328" s="153">
        <f aca="true" t="shared" si="322" ref="AR328:AR359">IF(ISERROR(IF(AND(AF328&gt;1,AN328=0),0%,IF(AND(AF328=0,AN328&gt;1),100%,AQ328/AF328))),0,IF(AND(AF328&gt;1,AN328=0),0%,IF(AND(AF328=0,AN328&gt;1),100%,AQ328/AF328)))</f>
        <v>0</v>
      </c>
      <c r="AS328" s="153"/>
    </row>
    <row r="329" spans="2:45" ht="15">
      <c r="B329" s="80"/>
      <c r="C329" s="80"/>
      <c r="D329" s="93" t="s">
        <v>551</v>
      </c>
      <c r="E329" s="94" t="s">
        <v>315</v>
      </c>
      <c r="F329" s="78"/>
      <c r="G329" s="78"/>
      <c r="H329" s="148">
        <f>+H330+H331+H332</f>
        <v>0</v>
      </c>
      <c r="I329" s="78"/>
      <c r="J329" s="78"/>
      <c r="K329" s="148">
        <f>+K330+K331+K332</f>
        <v>0</v>
      </c>
      <c r="L329" s="75"/>
      <c r="M329" s="83"/>
      <c r="N329" s="152">
        <f t="shared" si="312"/>
        <v>0</v>
      </c>
      <c r="O329" s="153">
        <f t="shared" si="313"/>
        <v>0</v>
      </c>
      <c r="P329" s="153"/>
      <c r="Q329" s="78"/>
      <c r="R329" s="78"/>
      <c r="S329" s="148">
        <f>+S330+S331+S332</f>
        <v>0</v>
      </c>
      <c r="T329" s="78"/>
      <c r="U329" s="78"/>
      <c r="V329" s="148">
        <f>+V330+V331+V332</f>
        <v>0</v>
      </c>
      <c r="W329" s="148">
        <f t="shared" si="257"/>
        <v>0</v>
      </c>
      <c r="X329" s="75"/>
      <c r="Y329" s="83"/>
      <c r="Z329" s="84">
        <f t="shared" si="258"/>
        <v>0</v>
      </c>
      <c r="AA329" s="152">
        <f>IF(Parámetros!$D$18="N/A",0,W329-K329)</f>
        <v>0</v>
      </c>
      <c r="AB329" s="153">
        <f t="shared" si="316"/>
        <v>0</v>
      </c>
      <c r="AC329" s="153"/>
      <c r="AD329" s="85"/>
      <c r="AE329" s="85"/>
      <c r="AF329" s="148">
        <f>+AF330+AF331+AF332</f>
        <v>0</v>
      </c>
      <c r="AG329" s="75"/>
      <c r="AH329" s="83"/>
      <c r="AI329" s="152">
        <f t="shared" si="318"/>
        <v>0</v>
      </c>
      <c r="AJ329" s="153">
        <f t="shared" si="319"/>
        <v>0</v>
      </c>
      <c r="AK329" s="153"/>
      <c r="AL329" s="78"/>
      <c r="AM329" s="78"/>
      <c r="AN329" s="148">
        <f>+AN330+AN331+AN332</f>
        <v>0</v>
      </c>
      <c r="AO329" s="75"/>
      <c r="AP329" s="83"/>
      <c r="AQ329" s="152">
        <f t="shared" si="321"/>
        <v>0</v>
      </c>
      <c r="AR329" s="153">
        <f t="shared" si="322"/>
        <v>0</v>
      </c>
      <c r="AS329" s="153"/>
    </row>
    <row r="330" spans="2:45" ht="15">
      <c r="B330" s="88"/>
      <c r="C330" s="88"/>
      <c r="D330" s="95" t="s">
        <v>552</v>
      </c>
      <c r="E330" s="96" t="s">
        <v>316</v>
      </c>
      <c r="F330" s="78"/>
      <c r="G330" s="78"/>
      <c r="H330" s="148">
        <f aca="true" t="shared" si="323" ref="H330:H332">+F330+G330</f>
        <v>0</v>
      </c>
      <c r="I330" s="78"/>
      <c r="J330" s="78"/>
      <c r="K330" s="148">
        <f aca="true" t="shared" si="324" ref="K330:K332">+I330+J330</f>
        <v>0</v>
      </c>
      <c r="L330" s="75"/>
      <c r="M330" s="83"/>
      <c r="N330" s="152">
        <f t="shared" si="312"/>
        <v>0</v>
      </c>
      <c r="O330" s="153">
        <f t="shared" si="313"/>
        <v>0</v>
      </c>
      <c r="P330" s="153"/>
      <c r="Q330" s="78"/>
      <c r="R330" s="78"/>
      <c r="S330" s="148">
        <f aca="true" t="shared" si="325" ref="S330:S332">+Q330+R330</f>
        <v>0</v>
      </c>
      <c r="T330" s="78"/>
      <c r="U330" s="78"/>
      <c r="V330" s="148">
        <f aca="true" t="shared" si="326" ref="V330:V332">+T330+U330</f>
        <v>0</v>
      </c>
      <c r="W330" s="148">
        <f t="shared" si="257"/>
        <v>0</v>
      </c>
      <c r="X330" s="75"/>
      <c r="Y330" s="83"/>
      <c r="Z330" s="84">
        <f t="shared" si="258"/>
        <v>0</v>
      </c>
      <c r="AA330" s="152">
        <f>IF(Parámetros!$D$18="N/A",0,W330-K330)</f>
        <v>0</v>
      </c>
      <c r="AB330" s="153">
        <f t="shared" si="316"/>
        <v>0</v>
      </c>
      <c r="AC330" s="153"/>
      <c r="AD330" s="85"/>
      <c r="AE330" s="85"/>
      <c r="AF330" s="148">
        <f aca="true" t="shared" si="327" ref="AF330:AF332">+AD330+AE330</f>
        <v>0</v>
      </c>
      <c r="AG330" s="75"/>
      <c r="AH330" s="83"/>
      <c r="AI330" s="152">
        <f t="shared" si="318"/>
        <v>0</v>
      </c>
      <c r="AJ330" s="153">
        <f t="shared" si="319"/>
        <v>0</v>
      </c>
      <c r="AK330" s="153"/>
      <c r="AL330" s="78"/>
      <c r="AM330" s="78"/>
      <c r="AN330" s="148">
        <f aca="true" t="shared" si="328" ref="AN330:AN332">+AL330+AM330</f>
        <v>0</v>
      </c>
      <c r="AO330" s="75"/>
      <c r="AP330" s="83"/>
      <c r="AQ330" s="152">
        <f t="shared" si="321"/>
        <v>0</v>
      </c>
      <c r="AR330" s="153">
        <f t="shared" si="322"/>
        <v>0</v>
      </c>
      <c r="AS330" s="153"/>
    </row>
    <row r="331" spans="2:45" ht="15">
      <c r="B331" s="88"/>
      <c r="C331" s="88"/>
      <c r="D331" s="95" t="s">
        <v>553</v>
      </c>
      <c r="E331" s="96" t="s">
        <v>317</v>
      </c>
      <c r="F331" s="78"/>
      <c r="G331" s="78"/>
      <c r="H331" s="148">
        <f t="shared" si="323"/>
        <v>0</v>
      </c>
      <c r="I331" s="78"/>
      <c r="J331" s="78"/>
      <c r="K331" s="148">
        <f t="shared" si="324"/>
        <v>0</v>
      </c>
      <c r="L331" s="75"/>
      <c r="M331" s="83"/>
      <c r="N331" s="152">
        <f t="shared" si="312"/>
        <v>0</v>
      </c>
      <c r="O331" s="153">
        <f t="shared" si="313"/>
        <v>0</v>
      </c>
      <c r="P331" s="153"/>
      <c r="Q331" s="78"/>
      <c r="R331" s="78"/>
      <c r="S331" s="148">
        <f t="shared" si="325"/>
        <v>0</v>
      </c>
      <c r="T331" s="78"/>
      <c r="U331" s="78"/>
      <c r="V331" s="148">
        <f t="shared" si="326"/>
        <v>0</v>
      </c>
      <c r="W331" s="148">
        <f t="shared" si="257"/>
        <v>0</v>
      </c>
      <c r="X331" s="75"/>
      <c r="Y331" s="83"/>
      <c r="Z331" s="84">
        <f t="shared" si="258"/>
        <v>0</v>
      </c>
      <c r="AA331" s="152">
        <f>IF(Parámetros!$D$18="N/A",0,W331-K331)</f>
        <v>0</v>
      </c>
      <c r="AB331" s="153">
        <f t="shared" si="316"/>
        <v>0</v>
      </c>
      <c r="AC331" s="153"/>
      <c r="AD331" s="85"/>
      <c r="AE331" s="85"/>
      <c r="AF331" s="148">
        <f t="shared" si="327"/>
        <v>0</v>
      </c>
      <c r="AG331" s="75"/>
      <c r="AH331" s="83"/>
      <c r="AI331" s="152">
        <f t="shared" si="318"/>
        <v>0</v>
      </c>
      <c r="AJ331" s="153">
        <f t="shared" si="319"/>
        <v>0</v>
      </c>
      <c r="AK331" s="153"/>
      <c r="AL331" s="78"/>
      <c r="AM331" s="78"/>
      <c r="AN331" s="148">
        <f t="shared" si="328"/>
        <v>0</v>
      </c>
      <c r="AO331" s="75"/>
      <c r="AP331" s="83"/>
      <c r="AQ331" s="152">
        <f t="shared" si="321"/>
        <v>0</v>
      </c>
      <c r="AR331" s="153">
        <f t="shared" si="322"/>
        <v>0</v>
      </c>
      <c r="AS331" s="153"/>
    </row>
    <row r="332" spans="2:45" ht="15">
      <c r="B332" s="88"/>
      <c r="C332" s="88"/>
      <c r="D332" s="95" t="s">
        <v>554</v>
      </c>
      <c r="E332" s="96" t="s">
        <v>318</v>
      </c>
      <c r="F332" s="78"/>
      <c r="G332" s="78"/>
      <c r="H332" s="148">
        <f t="shared" si="323"/>
        <v>0</v>
      </c>
      <c r="I332" s="78"/>
      <c r="J332" s="78"/>
      <c r="K332" s="148">
        <f t="shared" si="324"/>
        <v>0</v>
      </c>
      <c r="L332" s="75"/>
      <c r="M332" s="83"/>
      <c r="N332" s="152">
        <f t="shared" si="312"/>
        <v>0</v>
      </c>
      <c r="O332" s="153">
        <f t="shared" si="313"/>
        <v>0</v>
      </c>
      <c r="P332" s="153"/>
      <c r="Q332" s="78"/>
      <c r="R332" s="78"/>
      <c r="S332" s="148">
        <f t="shared" si="325"/>
        <v>0</v>
      </c>
      <c r="T332" s="78"/>
      <c r="U332" s="78"/>
      <c r="V332" s="148">
        <f t="shared" si="326"/>
        <v>0</v>
      </c>
      <c r="W332" s="148">
        <f t="shared" si="257"/>
        <v>0</v>
      </c>
      <c r="X332" s="75"/>
      <c r="Y332" s="83"/>
      <c r="Z332" s="84">
        <f t="shared" si="258"/>
        <v>0</v>
      </c>
      <c r="AA332" s="152">
        <f>IF(Parámetros!$D$18="N/A",0,W332-K332)</f>
        <v>0</v>
      </c>
      <c r="AB332" s="153">
        <f t="shared" si="316"/>
        <v>0</v>
      </c>
      <c r="AC332" s="153"/>
      <c r="AD332" s="85"/>
      <c r="AE332" s="85"/>
      <c r="AF332" s="148">
        <f t="shared" si="327"/>
        <v>0</v>
      </c>
      <c r="AG332" s="75"/>
      <c r="AH332" s="83"/>
      <c r="AI332" s="152">
        <f t="shared" si="318"/>
        <v>0</v>
      </c>
      <c r="AJ332" s="153">
        <f t="shared" si="319"/>
        <v>0</v>
      </c>
      <c r="AK332" s="153"/>
      <c r="AL332" s="78"/>
      <c r="AM332" s="78"/>
      <c r="AN332" s="148">
        <f t="shared" si="328"/>
        <v>0</v>
      </c>
      <c r="AO332" s="75"/>
      <c r="AP332" s="83"/>
      <c r="AQ332" s="152">
        <f t="shared" si="321"/>
        <v>0</v>
      </c>
      <c r="AR332" s="153">
        <f t="shared" si="322"/>
        <v>0</v>
      </c>
      <c r="AS332" s="153"/>
    </row>
    <row r="333" spans="2:45" ht="15">
      <c r="B333" s="88"/>
      <c r="C333" s="88"/>
      <c r="D333" s="81" t="s">
        <v>285</v>
      </c>
      <c r="E333" s="82" t="s">
        <v>177</v>
      </c>
      <c r="F333" s="78"/>
      <c r="G333" s="78"/>
      <c r="H333" s="148">
        <f>+H334+H342</f>
        <v>0</v>
      </c>
      <c r="I333" s="78"/>
      <c r="J333" s="78"/>
      <c r="K333" s="148">
        <f>+K334+K342</f>
        <v>0</v>
      </c>
      <c r="L333" s="75"/>
      <c r="M333" s="83"/>
      <c r="N333" s="152">
        <f t="shared" si="312"/>
        <v>0</v>
      </c>
      <c r="O333" s="153">
        <f t="shared" si="313"/>
        <v>0</v>
      </c>
      <c r="P333" s="153"/>
      <c r="Q333" s="78"/>
      <c r="R333" s="78"/>
      <c r="S333" s="148">
        <f>+S334+S342</f>
        <v>0</v>
      </c>
      <c r="T333" s="78"/>
      <c r="U333" s="78"/>
      <c r="V333" s="148">
        <f>+V334+V342</f>
        <v>0</v>
      </c>
      <c r="W333" s="148">
        <f t="shared" si="257"/>
        <v>0</v>
      </c>
      <c r="X333" s="75"/>
      <c r="Y333" s="83"/>
      <c r="Z333" s="84">
        <f t="shared" si="258"/>
        <v>0</v>
      </c>
      <c r="AA333" s="152">
        <f>IF(Parámetros!$D$18="N/A",0,W333-K333)</f>
        <v>0</v>
      </c>
      <c r="AB333" s="153">
        <f t="shared" si="316"/>
        <v>0</v>
      </c>
      <c r="AC333" s="153"/>
      <c r="AD333" s="85"/>
      <c r="AE333" s="85"/>
      <c r="AF333" s="148">
        <f>+AF334+AF342</f>
        <v>0</v>
      </c>
      <c r="AG333" s="75"/>
      <c r="AH333" s="83"/>
      <c r="AI333" s="152">
        <f t="shared" si="318"/>
        <v>0</v>
      </c>
      <c r="AJ333" s="153">
        <f t="shared" si="319"/>
        <v>0</v>
      </c>
      <c r="AK333" s="153"/>
      <c r="AL333" s="78"/>
      <c r="AM333" s="78"/>
      <c r="AN333" s="148">
        <f>+AN334+AN342</f>
        <v>0</v>
      </c>
      <c r="AO333" s="75"/>
      <c r="AP333" s="83"/>
      <c r="AQ333" s="152">
        <f t="shared" si="321"/>
        <v>0</v>
      </c>
      <c r="AR333" s="153">
        <f t="shared" si="322"/>
        <v>0</v>
      </c>
      <c r="AS333" s="153"/>
    </row>
    <row r="334" spans="2:45" ht="15">
      <c r="B334" s="88"/>
      <c r="C334" s="88"/>
      <c r="D334" s="86" t="s">
        <v>286</v>
      </c>
      <c r="E334" s="87" t="s">
        <v>178</v>
      </c>
      <c r="F334" s="78"/>
      <c r="G334" s="78"/>
      <c r="H334" s="148">
        <f>+H335+H336+H339</f>
        <v>0</v>
      </c>
      <c r="I334" s="78"/>
      <c r="J334" s="78"/>
      <c r="K334" s="148">
        <f>+K335+K336+K339</f>
        <v>0</v>
      </c>
      <c r="L334" s="75"/>
      <c r="M334" s="83"/>
      <c r="N334" s="152">
        <f t="shared" si="312"/>
        <v>0</v>
      </c>
      <c r="O334" s="153">
        <f t="shared" si="313"/>
        <v>0</v>
      </c>
      <c r="P334" s="153"/>
      <c r="Q334" s="78"/>
      <c r="R334" s="78"/>
      <c r="S334" s="148">
        <f>+S335+S336+S339</f>
        <v>0</v>
      </c>
      <c r="T334" s="78"/>
      <c r="U334" s="78"/>
      <c r="V334" s="148">
        <f>+V335+V336+V339</f>
        <v>0</v>
      </c>
      <c r="W334" s="148">
        <f t="shared" si="257"/>
        <v>0</v>
      </c>
      <c r="X334" s="75"/>
      <c r="Y334" s="83"/>
      <c r="Z334" s="84">
        <f t="shared" si="258"/>
        <v>0</v>
      </c>
      <c r="AA334" s="152">
        <f>IF(Parámetros!$D$18="N/A",0,W334-K334)</f>
        <v>0</v>
      </c>
      <c r="AB334" s="153">
        <f t="shared" si="316"/>
        <v>0</v>
      </c>
      <c r="AC334" s="153"/>
      <c r="AD334" s="85"/>
      <c r="AE334" s="85"/>
      <c r="AF334" s="148">
        <f>+AF335+AF336+AF339</f>
        <v>0</v>
      </c>
      <c r="AG334" s="75"/>
      <c r="AH334" s="83"/>
      <c r="AI334" s="152">
        <f t="shared" si="318"/>
        <v>0</v>
      </c>
      <c r="AJ334" s="153">
        <f t="shared" si="319"/>
        <v>0</v>
      </c>
      <c r="AK334" s="153"/>
      <c r="AL334" s="78"/>
      <c r="AM334" s="78"/>
      <c r="AN334" s="148">
        <f>+AN335+AN336+AN339</f>
        <v>0</v>
      </c>
      <c r="AO334" s="75"/>
      <c r="AP334" s="83"/>
      <c r="AQ334" s="152">
        <f t="shared" si="321"/>
        <v>0</v>
      </c>
      <c r="AR334" s="153">
        <f t="shared" si="322"/>
        <v>0</v>
      </c>
      <c r="AS334" s="153"/>
    </row>
    <row r="335" spans="2:45" ht="15">
      <c r="B335" s="88"/>
      <c r="C335" s="88"/>
      <c r="D335" s="89" t="s">
        <v>287</v>
      </c>
      <c r="E335" s="114" t="s">
        <v>179</v>
      </c>
      <c r="F335" s="78"/>
      <c r="G335" s="78"/>
      <c r="H335" s="148">
        <f aca="true" t="shared" si="329" ref="H335">+F335+G335</f>
        <v>0</v>
      </c>
      <c r="I335" s="78"/>
      <c r="J335" s="78"/>
      <c r="K335" s="148">
        <f aca="true" t="shared" si="330" ref="K335">+I335+J335</f>
        <v>0</v>
      </c>
      <c r="L335" s="75"/>
      <c r="M335" s="83"/>
      <c r="N335" s="152">
        <f t="shared" si="312"/>
        <v>0</v>
      </c>
      <c r="O335" s="153">
        <f t="shared" si="313"/>
        <v>0</v>
      </c>
      <c r="P335" s="153"/>
      <c r="Q335" s="78"/>
      <c r="R335" s="78"/>
      <c r="S335" s="148">
        <f aca="true" t="shared" si="331" ref="S335">+Q335+R335</f>
        <v>0</v>
      </c>
      <c r="T335" s="78"/>
      <c r="U335" s="78"/>
      <c r="V335" s="148">
        <f aca="true" t="shared" si="332" ref="V335">+T335+U335</f>
        <v>0</v>
      </c>
      <c r="W335" s="148">
        <f t="shared" si="257"/>
        <v>0</v>
      </c>
      <c r="X335" s="75"/>
      <c r="Y335" s="83"/>
      <c r="Z335" s="84">
        <f t="shared" si="258"/>
        <v>0</v>
      </c>
      <c r="AA335" s="152">
        <f>IF(Parámetros!$D$18="N/A",0,W335-K335)</f>
        <v>0</v>
      </c>
      <c r="AB335" s="153">
        <f t="shared" si="316"/>
        <v>0</v>
      </c>
      <c r="AC335" s="153"/>
      <c r="AD335" s="85"/>
      <c r="AE335" s="85"/>
      <c r="AF335" s="148">
        <f aca="true" t="shared" si="333" ref="AF335">+AD335+AE335</f>
        <v>0</v>
      </c>
      <c r="AG335" s="75"/>
      <c r="AH335" s="83"/>
      <c r="AI335" s="152">
        <f t="shared" si="318"/>
        <v>0</v>
      </c>
      <c r="AJ335" s="153">
        <f t="shared" si="319"/>
        <v>0</v>
      </c>
      <c r="AK335" s="153"/>
      <c r="AL335" s="78"/>
      <c r="AM335" s="78"/>
      <c r="AN335" s="148">
        <f aca="true" t="shared" si="334" ref="AN335">+AL335+AM335</f>
        <v>0</v>
      </c>
      <c r="AO335" s="75"/>
      <c r="AP335" s="83"/>
      <c r="AQ335" s="152">
        <f t="shared" si="321"/>
        <v>0</v>
      </c>
      <c r="AR335" s="153">
        <f t="shared" si="322"/>
        <v>0</v>
      </c>
      <c r="AS335" s="153"/>
    </row>
    <row r="336" spans="2:45" ht="15">
      <c r="B336" s="80"/>
      <c r="C336" s="80"/>
      <c r="D336" s="91" t="s">
        <v>288</v>
      </c>
      <c r="E336" s="92" t="s">
        <v>180</v>
      </c>
      <c r="F336" s="78"/>
      <c r="G336" s="78"/>
      <c r="H336" s="148">
        <f>+H337+H338</f>
        <v>0</v>
      </c>
      <c r="I336" s="78"/>
      <c r="J336" s="78"/>
      <c r="K336" s="148">
        <f>+K337+K338</f>
        <v>0</v>
      </c>
      <c r="L336" s="75"/>
      <c r="M336" s="83"/>
      <c r="N336" s="152">
        <f t="shared" si="312"/>
        <v>0</v>
      </c>
      <c r="O336" s="153">
        <f t="shared" si="313"/>
        <v>0</v>
      </c>
      <c r="P336" s="153"/>
      <c r="Q336" s="78"/>
      <c r="R336" s="78"/>
      <c r="S336" s="148">
        <f>+S337+S338</f>
        <v>0</v>
      </c>
      <c r="T336" s="78"/>
      <c r="U336" s="78"/>
      <c r="V336" s="148">
        <f>+V337+V338</f>
        <v>0</v>
      </c>
      <c r="W336" s="148">
        <f t="shared" si="257"/>
        <v>0</v>
      </c>
      <c r="X336" s="75"/>
      <c r="Y336" s="83"/>
      <c r="Z336" s="84">
        <f t="shared" si="258"/>
        <v>0</v>
      </c>
      <c r="AA336" s="152">
        <f>IF(Parámetros!$D$18="N/A",0,W336-K336)</f>
        <v>0</v>
      </c>
      <c r="AB336" s="153">
        <f t="shared" si="316"/>
        <v>0</v>
      </c>
      <c r="AC336" s="153"/>
      <c r="AD336" s="85"/>
      <c r="AE336" s="85"/>
      <c r="AF336" s="148">
        <f>+AF337+AF338</f>
        <v>0</v>
      </c>
      <c r="AG336" s="75"/>
      <c r="AH336" s="83"/>
      <c r="AI336" s="152">
        <f t="shared" si="318"/>
        <v>0</v>
      </c>
      <c r="AJ336" s="153">
        <f t="shared" si="319"/>
        <v>0</v>
      </c>
      <c r="AK336" s="153"/>
      <c r="AL336" s="78"/>
      <c r="AM336" s="78"/>
      <c r="AN336" s="148">
        <f>+AN337+AN338</f>
        <v>0</v>
      </c>
      <c r="AO336" s="75"/>
      <c r="AP336" s="83"/>
      <c r="AQ336" s="152">
        <f t="shared" si="321"/>
        <v>0</v>
      </c>
      <c r="AR336" s="153">
        <f t="shared" si="322"/>
        <v>0</v>
      </c>
      <c r="AS336" s="153"/>
    </row>
    <row r="337" spans="2:45" ht="15">
      <c r="B337" s="88"/>
      <c r="C337" s="88"/>
      <c r="D337" s="110" t="s">
        <v>289</v>
      </c>
      <c r="E337" s="90" t="s">
        <v>181</v>
      </c>
      <c r="F337" s="78"/>
      <c r="G337" s="78"/>
      <c r="H337" s="148">
        <f aca="true" t="shared" si="335" ref="H337:H338">+F337+G337</f>
        <v>0</v>
      </c>
      <c r="I337" s="78"/>
      <c r="J337" s="78"/>
      <c r="K337" s="148">
        <f aca="true" t="shared" si="336" ref="K337:K338">+I337+J337</f>
        <v>0</v>
      </c>
      <c r="L337" s="75"/>
      <c r="M337" s="83"/>
      <c r="N337" s="152">
        <f t="shared" si="312"/>
        <v>0</v>
      </c>
      <c r="O337" s="153">
        <f t="shared" si="313"/>
        <v>0</v>
      </c>
      <c r="P337" s="153"/>
      <c r="Q337" s="78"/>
      <c r="R337" s="78"/>
      <c r="S337" s="148">
        <f aca="true" t="shared" si="337" ref="S337:S338">+Q337+R337</f>
        <v>0</v>
      </c>
      <c r="T337" s="78"/>
      <c r="U337" s="78"/>
      <c r="V337" s="148">
        <f aca="true" t="shared" si="338" ref="V337:V338">+T337+U337</f>
        <v>0</v>
      </c>
      <c r="W337" s="148">
        <f t="shared" si="257"/>
        <v>0</v>
      </c>
      <c r="X337" s="75"/>
      <c r="Y337" s="83"/>
      <c r="Z337" s="84">
        <f t="shared" si="258"/>
        <v>0</v>
      </c>
      <c r="AA337" s="152">
        <f>IF(Parámetros!$D$18="N/A",0,W337-K337)</f>
        <v>0</v>
      </c>
      <c r="AB337" s="153">
        <f t="shared" si="316"/>
        <v>0</v>
      </c>
      <c r="AC337" s="153"/>
      <c r="AD337" s="85"/>
      <c r="AE337" s="85"/>
      <c r="AF337" s="148">
        <f aca="true" t="shared" si="339" ref="AF337:AF338">+AD337+AE337</f>
        <v>0</v>
      </c>
      <c r="AG337" s="75"/>
      <c r="AH337" s="83"/>
      <c r="AI337" s="152">
        <f t="shared" si="318"/>
        <v>0</v>
      </c>
      <c r="AJ337" s="153">
        <f t="shared" si="319"/>
        <v>0</v>
      </c>
      <c r="AK337" s="153"/>
      <c r="AL337" s="78"/>
      <c r="AM337" s="78"/>
      <c r="AN337" s="148">
        <f aca="true" t="shared" si="340" ref="AN337:AN338">+AL337+AM337</f>
        <v>0</v>
      </c>
      <c r="AO337" s="75"/>
      <c r="AP337" s="83"/>
      <c r="AQ337" s="152">
        <f t="shared" si="321"/>
        <v>0</v>
      </c>
      <c r="AR337" s="153">
        <f t="shared" si="322"/>
        <v>0</v>
      </c>
      <c r="AS337" s="153"/>
    </row>
    <row r="338" spans="2:45" ht="15">
      <c r="B338" s="88"/>
      <c r="C338" s="88"/>
      <c r="D338" s="110" t="s">
        <v>555</v>
      </c>
      <c r="E338" s="90" t="s">
        <v>182</v>
      </c>
      <c r="F338" s="78"/>
      <c r="G338" s="78"/>
      <c r="H338" s="148">
        <f t="shared" si="335"/>
        <v>0</v>
      </c>
      <c r="I338" s="78"/>
      <c r="J338" s="78"/>
      <c r="K338" s="148">
        <f t="shared" si="336"/>
        <v>0</v>
      </c>
      <c r="L338" s="75"/>
      <c r="M338" s="83"/>
      <c r="N338" s="152">
        <f t="shared" si="312"/>
        <v>0</v>
      </c>
      <c r="O338" s="153">
        <f t="shared" si="313"/>
        <v>0</v>
      </c>
      <c r="P338" s="153"/>
      <c r="Q338" s="78"/>
      <c r="R338" s="78"/>
      <c r="S338" s="148">
        <f t="shared" si="337"/>
        <v>0</v>
      </c>
      <c r="T338" s="78"/>
      <c r="U338" s="78"/>
      <c r="V338" s="148">
        <f t="shared" si="338"/>
        <v>0</v>
      </c>
      <c r="W338" s="148">
        <f t="shared" si="257"/>
        <v>0</v>
      </c>
      <c r="X338" s="75"/>
      <c r="Y338" s="83"/>
      <c r="Z338" s="84">
        <f t="shared" si="258"/>
        <v>0</v>
      </c>
      <c r="AA338" s="152">
        <f>IF(Parámetros!$D$18="N/A",0,W338-K338)</f>
        <v>0</v>
      </c>
      <c r="AB338" s="153">
        <f t="shared" si="316"/>
        <v>0</v>
      </c>
      <c r="AC338" s="153"/>
      <c r="AD338" s="85"/>
      <c r="AE338" s="85"/>
      <c r="AF338" s="148">
        <f t="shared" si="339"/>
        <v>0</v>
      </c>
      <c r="AG338" s="75"/>
      <c r="AH338" s="83"/>
      <c r="AI338" s="152">
        <f t="shared" si="318"/>
        <v>0</v>
      </c>
      <c r="AJ338" s="153">
        <f t="shared" si="319"/>
        <v>0</v>
      </c>
      <c r="AK338" s="153"/>
      <c r="AL338" s="78"/>
      <c r="AM338" s="78"/>
      <c r="AN338" s="148">
        <f t="shared" si="340"/>
        <v>0</v>
      </c>
      <c r="AO338" s="75"/>
      <c r="AP338" s="83"/>
      <c r="AQ338" s="152">
        <f t="shared" si="321"/>
        <v>0</v>
      </c>
      <c r="AR338" s="153">
        <f t="shared" si="322"/>
        <v>0</v>
      </c>
      <c r="AS338" s="153"/>
    </row>
    <row r="339" spans="2:45" ht="15">
      <c r="B339" s="88"/>
      <c r="C339" s="88"/>
      <c r="D339" s="91" t="s">
        <v>290</v>
      </c>
      <c r="E339" s="92" t="s">
        <v>183</v>
      </c>
      <c r="F339" s="78"/>
      <c r="G339" s="78"/>
      <c r="H339" s="148">
        <f>+H340+H341</f>
        <v>0</v>
      </c>
      <c r="I339" s="78"/>
      <c r="J339" s="78"/>
      <c r="K339" s="148">
        <f>+K340+K341</f>
        <v>0</v>
      </c>
      <c r="L339" s="75"/>
      <c r="M339" s="83"/>
      <c r="N339" s="152">
        <f t="shared" si="312"/>
        <v>0</v>
      </c>
      <c r="O339" s="153">
        <f t="shared" si="313"/>
        <v>0</v>
      </c>
      <c r="P339" s="153"/>
      <c r="Q339" s="78"/>
      <c r="R339" s="78"/>
      <c r="S339" s="148">
        <f>+S340+S341</f>
        <v>0</v>
      </c>
      <c r="T339" s="78"/>
      <c r="U339" s="78"/>
      <c r="V339" s="148">
        <f>+V340+V341</f>
        <v>0</v>
      </c>
      <c r="W339" s="148">
        <f t="shared" si="257"/>
        <v>0</v>
      </c>
      <c r="X339" s="75"/>
      <c r="Y339" s="83"/>
      <c r="Z339" s="84">
        <f t="shared" si="258"/>
        <v>0</v>
      </c>
      <c r="AA339" s="152">
        <f>IF(Parámetros!$D$18="N/A",0,W339-K339)</f>
        <v>0</v>
      </c>
      <c r="AB339" s="153">
        <f t="shared" si="316"/>
        <v>0</v>
      </c>
      <c r="AC339" s="153"/>
      <c r="AD339" s="85"/>
      <c r="AE339" s="85"/>
      <c r="AF339" s="148">
        <f>+AF340+AF341</f>
        <v>0</v>
      </c>
      <c r="AG339" s="75"/>
      <c r="AH339" s="83"/>
      <c r="AI339" s="152">
        <f t="shared" si="318"/>
        <v>0</v>
      </c>
      <c r="AJ339" s="153">
        <f t="shared" si="319"/>
        <v>0</v>
      </c>
      <c r="AK339" s="153"/>
      <c r="AL339" s="78"/>
      <c r="AM339" s="78"/>
      <c r="AN339" s="148">
        <f>+AN340+AN341</f>
        <v>0</v>
      </c>
      <c r="AO339" s="75"/>
      <c r="AP339" s="83"/>
      <c r="AQ339" s="152">
        <f t="shared" si="321"/>
        <v>0</v>
      </c>
      <c r="AR339" s="153">
        <f t="shared" si="322"/>
        <v>0</v>
      </c>
      <c r="AS339" s="153"/>
    </row>
    <row r="340" spans="2:45" ht="15">
      <c r="B340" s="88"/>
      <c r="C340" s="88"/>
      <c r="D340" s="89" t="s">
        <v>556</v>
      </c>
      <c r="E340" s="90" t="s">
        <v>174</v>
      </c>
      <c r="F340" s="78"/>
      <c r="G340" s="78"/>
      <c r="H340" s="148">
        <f aca="true" t="shared" si="341" ref="H340:H341">+F340+G340</f>
        <v>0</v>
      </c>
      <c r="I340" s="78"/>
      <c r="J340" s="78"/>
      <c r="K340" s="148">
        <f aca="true" t="shared" si="342" ref="K340:K341">+I340+J340</f>
        <v>0</v>
      </c>
      <c r="L340" s="75"/>
      <c r="M340" s="83"/>
      <c r="N340" s="152">
        <f t="shared" si="312"/>
        <v>0</v>
      </c>
      <c r="O340" s="153">
        <f t="shared" si="313"/>
        <v>0</v>
      </c>
      <c r="P340" s="153"/>
      <c r="Q340" s="78"/>
      <c r="R340" s="78"/>
      <c r="S340" s="148">
        <f aca="true" t="shared" si="343" ref="S340:S341">+Q340+R340</f>
        <v>0</v>
      </c>
      <c r="T340" s="78"/>
      <c r="U340" s="78"/>
      <c r="V340" s="148">
        <f aca="true" t="shared" si="344" ref="V340:V341">+T340+U340</f>
        <v>0</v>
      </c>
      <c r="W340" s="148">
        <f t="shared" si="257"/>
        <v>0</v>
      </c>
      <c r="X340" s="75"/>
      <c r="Y340" s="83"/>
      <c r="Z340" s="84">
        <f t="shared" si="258"/>
        <v>0</v>
      </c>
      <c r="AA340" s="152">
        <f>IF(Parámetros!$D$18="N/A",0,W340-K340)</f>
        <v>0</v>
      </c>
      <c r="AB340" s="153">
        <f t="shared" si="316"/>
        <v>0</v>
      </c>
      <c r="AC340" s="153"/>
      <c r="AD340" s="85"/>
      <c r="AE340" s="85"/>
      <c r="AF340" s="148">
        <f aca="true" t="shared" si="345" ref="AF340:AF341">+AD340+AE340</f>
        <v>0</v>
      </c>
      <c r="AG340" s="75"/>
      <c r="AH340" s="83"/>
      <c r="AI340" s="152">
        <f t="shared" si="318"/>
        <v>0</v>
      </c>
      <c r="AJ340" s="153">
        <f t="shared" si="319"/>
        <v>0</v>
      </c>
      <c r="AK340" s="153"/>
      <c r="AL340" s="78"/>
      <c r="AM340" s="78"/>
      <c r="AN340" s="148">
        <f aca="true" t="shared" si="346" ref="AN340:AN341">+AL340+AM340</f>
        <v>0</v>
      </c>
      <c r="AO340" s="75"/>
      <c r="AP340" s="83"/>
      <c r="AQ340" s="152">
        <f t="shared" si="321"/>
        <v>0</v>
      </c>
      <c r="AR340" s="153">
        <f t="shared" si="322"/>
        <v>0</v>
      </c>
      <c r="AS340" s="153"/>
    </row>
    <row r="341" spans="2:45" ht="15">
      <c r="B341" s="88"/>
      <c r="C341" s="88"/>
      <c r="D341" s="89" t="s">
        <v>557</v>
      </c>
      <c r="E341" s="90" t="s">
        <v>176</v>
      </c>
      <c r="F341" s="78"/>
      <c r="G341" s="78"/>
      <c r="H341" s="148">
        <f t="shared" si="341"/>
        <v>0</v>
      </c>
      <c r="I341" s="78"/>
      <c r="J341" s="78"/>
      <c r="K341" s="148">
        <f t="shared" si="342"/>
        <v>0</v>
      </c>
      <c r="L341" s="75"/>
      <c r="M341" s="83"/>
      <c r="N341" s="152">
        <f t="shared" si="312"/>
        <v>0</v>
      </c>
      <c r="O341" s="153">
        <f t="shared" si="313"/>
        <v>0</v>
      </c>
      <c r="P341" s="153"/>
      <c r="Q341" s="78"/>
      <c r="R341" s="78"/>
      <c r="S341" s="148">
        <f t="shared" si="343"/>
        <v>0</v>
      </c>
      <c r="T341" s="78"/>
      <c r="U341" s="78"/>
      <c r="V341" s="148">
        <f t="shared" si="344"/>
        <v>0</v>
      </c>
      <c r="W341" s="148">
        <f t="shared" si="257"/>
        <v>0</v>
      </c>
      <c r="X341" s="75"/>
      <c r="Y341" s="83"/>
      <c r="Z341" s="84">
        <f t="shared" si="258"/>
        <v>0</v>
      </c>
      <c r="AA341" s="152">
        <f>IF(Parámetros!$D$18="N/A",0,W341-K341)</f>
        <v>0</v>
      </c>
      <c r="AB341" s="153">
        <f t="shared" si="316"/>
        <v>0</v>
      </c>
      <c r="AC341" s="153"/>
      <c r="AD341" s="85"/>
      <c r="AE341" s="85"/>
      <c r="AF341" s="148">
        <f t="shared" si="345"/>
        <v>0</v>
      </c>
      <c r="AG341" s="75"/>
      <c r="AH341" s="83"/>
      <c r="AI341" s="152">
        <f t="shared" si="318"/>
        <v>0</v>
      </c>
      <c r="AJ341" s="153">
        <f t="shared" si="319"/>
        <v>0</v>
      </c>
      <c r="AK341" s="153"/>
      <c r="AL341" s="78"/>
      <c r="AM341" s="78"/>
      <c r="AN341" s="148">
        <f t="shared" si="346"/>
        <v>0</v>
      </c>
      <c r="AO341" s="75"/>
      <c r="AP341" s="83"/>
      <c r="AQ341" s="152">
        <f t="shared" si="321"/>
        <v>0</v>
      </c>
      <c r="AR341" s="153">
        <f t="shared" si="322"/>
        <v>0</v>
      </c>
      <c r="AS341" s="153"/>
    </row>
    <row r="342" spans="2:45" ht="15">
      <c r="B342" s="88"/>
      <c r="C342" s="88"/>
      <c r="D342" s="86" t="s">
        <v>558</v>
      </c>
      <c r="E342" s="87" t="s">
        <v>184</v>
      </c>
      <c r="F342" s="78"/>
      <c r="G342" s="78"/>
      <c r="H342" s="148">
        <f>+H343+H346+H347+H350</f>
        <v>0</v>
      </c>
      <c r="I342" s="78"/>
      <c r="J342" s="78"/>
      <c r="K342" s="148">
        <f>+K343+K346+K347+K350</f>
        <v>0</v>
      </c>
      <c r="L342" s="75"/>
      <c r="M342" s="83"/>
      <c r="N342" s="152">
        <f t="shared" si="312"/>
        <v>0</v>
      </c>
      <c r="O342" s="153">
        <f t="shared" si="313"/>
        <v>0</v>
      </c>
      <c r="P342" s="153"/>
      <c r="Q342" s="78"/>
      <c r="R342" s="78"/>
      <c r="S342" s="148">
        <f>+S343+S346+S347+S350</f>
        <v>0</v>
      </c>
      <c r="T342" s="78"/>
      <c r="U342" s="78"/>
      <c r="V342" s="148">
        <f>+V343+V346+V347+V350</f>
        <v>0</v>
      </c>
      <c r="W342" s="148">
        <f t="shared" si="257"/>
        <v>0</v>
      </c>
      <c r="X342" s="75"/>
      <c r="Y342" s="83"/>
      <c r="Z342" s="84">
        <f t="shared" si="258"/>
        <v>0</v>
      </c>
      <c r="AA342" s="152">
        <f>IF(Parámetros!$D$18="N/A",0,W342-K342)</f>
        <v>0</v>
      </c>
      <c r="AB342" s="153">
        <f t="shared" si="316"/>
        <v>0</v>
      </c>
      <c r="AC342" s="153"/>
      <c r="AD342" s="85"/>
      <c r="AE342" s="85"/>
      <c r="AF342" s="148">
        <f>+AF343+AF346+AF347+AF350</f>
        <v>0</v>
      </c>
      <c r="AG342" s="75"/>
      <c r="AH342" s="83"/>
      <c r="AI342" s="152">
        <f t="shared" si="318"/>
        <v>0</v>
      </c>
      <c r="AJ342" s="153">
        <f t="shared" si="319"/>
        <v>0</v>
      </c>
      <c r="AK342" s="153"/>
      <c r="AL342" s="78"/>
      <c r="AM342" s="78"/>
      <c r="AN342" s="148">
        <f>+AN343+AN346+AN347+AN350</f>
        <v>0</v>
      </c>
      <c r="AO342" s="75"/>
      <c r="AP342" s="83"/>
      <c r="AQ342" s="152">
        <f t="shared" si="321"/>
        <v>0</v>
      </c>
      <c r="AR342" s="153">
        <f t="shared" si="322"/>
        <v>0</v>
      </c>
      <c r="AS342" s="153"/>
    </row>
    <row r="343" spans="2:45" ht="15">
      <c r="B343" s="80"/>
      <c r="C343" s="80"/>
      <c r="D343" s="91" t="s">
        <v>559</v>
      </c>
      <c r="E343" s="92" t="s">
        <v>185</v>
      </c>
      <c r="F343" s="78"/>
      <c r="G343" s="78"/>
      <c r="H343" s="148">
        <f>+H344+H345</f>
        <v>0</v>
      </c>
      <c r="I343" s="78"/>
      <c r="J343" s="78"/>
      <c r="K343" s="148">
        <f>+K344+K345</f>
        <v>0</v>
      </c>
      <c r="L343" s="75"/>
      <c r="M343" s="83"/>
      <c r="N343" s="152">
        <f t="shared" si="312"/>
        <v>0</v>
      </c>
      <c r="O343" s="153">
        <f t="shared" si="313"/>
        <v>0</v>
      </c>
      <c r="P343" s="153"/>
      <c r="Q343" s="78"/>
      <c r="R343" s="78"/>
      <c r="S343" s="148">
        <f>+S344+S345</f>
        <v>0</v>
      </c>
      <c r="T343" s="78"/>
      <c r="U343" s="78"/>
      <c r="V343" s="148">
        <f>+V344+V345</f>
        <v>0</v>
      </c>
      <c r="W343" s="148">
        <f t="shared" si="257"/>
        <v>0</v>
      </c>
      <c r="X343" s="75"/>
      <c r="Y343" s="83"/>
      <c r="Z343" s="84">
        <f t="shared" si="258"/>
        <v>0</v>
      </c>
      <c r="AA343" s="152">
        <f>IF(Parámetros!$D$18="N/A",0,W343-K343)</f>
        <v>0</v>
      </c>
      <c r="AB343" s="153">
        <f t="shared" si="316"/>
        <v>0</v>
      </c>
      <c r="AC343" s="153"/>
      <c r="AD343" s="85"/>
      <c r="AE343" s="85"/>
      <c r="AF343" s="148">
        <f>+AF344+AF345</f>
        <v>0</v>
      </c>
      <c r="AG343" s="75"/>
      <c r="AH343" s="83"/>
      <c r="AI343" s="152">
        <f t="shared" si="318"/>
        <v>0</v>
      </c>
      <c r="AJ343" s="153">
        <f t="shared" si="319"/>
        <v>0</v>
      </c>
      <c r="AK343" s="153"/>
      <c r="AL343" s="78"/>
      <c r="AM343" s="78"/>
      <c r="AN343" s="148">
        <f>+AN344+AN345</f>
        <v>0</v>
      </c>
      <c r="AO343" s="75"/>
      <c r="AP343" s="83"/>
      <c r="AQ343" s="152">
        <f t="shared" si="321"/>
        <v>0</v>
      </c>
      <c r="AR343" s="153">
        <f t="shared" si="322"/>
        <v>0</v>
      </c>
      <c r="AS343" s="153"/>
    </row>
    <row r="344" spans="2:45" ht="15">
      <c r="B344" s="115"/>
      <c r="C344" s="115"/>
      <c r="D344" s="89" t="s">
        <v>560</v>
      </c>
      <c r="E344" s="90" t="s">
        <v>186</v>
      </c>
      <c r="F344" s="78"/>
      <c r="G344" s="78"/>
      <c r="H344" s="148">
        <f aca="true" t="shared" si="347" ref="H344:H346">+F344+G344</f>
        <v>0</v>
      </c>
      <c r="I344" s="78"/>
      <c r="J344" s="78"/>
      <c r="K344" s="148">
        <f aca="true" t="shared" si="348" ref="K344:K346">+I344+J344</f>
        <v>0</v>
      </c>
      <c r="L344" s="105"/>
      <c r="M344" s="106"/>
      <c r="N344" s="152">
        <f t="shared" si="312"/>
        <v>0</v>
      </c>
      <c r="O344" s="153">
        <f t="shared" si="313"/>
        <v>0</v>
      </c>
      <c r="P344" s="153"/>
      <c r="Q344" s="78"/>
      <c r="R344" s="78"/>
      <c r="S344" s="148">
        <f aca="true" t="shared" si="349" ref="S344:S346">+Q344+R344</f>
        <v>0</v>
      </c>
      <c r="T344" s="78"/>
      <c r="U344" s="78"/>
      <c r="V344" s="148">
        <f aca="true" t="shared" si="350" ref="V344:V346">+T344+U344</f>
        <v>0</v>
      </c>
      <c r="W344" s="148">
        <f t="shared" si="257"/>
        <v>0</v>
      </c>
      <c r="X344" s="75"/>
      <c r="Y344" s="83"/>
      <c r="Z344" s="84">
        <f t="shared" si="258"/>
        <v>0</v>
      </c>
      <c r="AA344" s="152">
        <f>IF(Parámetros!$D$18="N/A",0,W344-K344)</f>
        <v>0</v>
      </c>
      <c r="AB344" s="153">
        <f t="shared" si="316"/>
        <v>0</v>
      </c>
      <c r="AC344" s="153"/>
      <c r="AD344" s="85"/>
      <c r="AE344" s="85"/>
      <c r="AF344" s="148">
        <f aca="true" t="shared" si="351" ref="AF344:AF346">+AD344+AE344</f>
        <v>0</v>
      </c>
      <c r="AG344" s="75"/>
      <c r="AH344" s="83"/>
      <c r="AI344" s="152">
        <f t="shared" si="318"/>
        <v>0</v>
      </c>
      <c r="AJ344" s="153">
        <f t="shared" si="319"/>
        <v>0</v>
      </c>
      <c r="AK344" s="153"/>
      <c r="AL344" s="78"/>
      <c r="AM344" s="78"/>
      <c r="AN344" s="148">
        <f aca="true" t="shared" si="352" ref="AN344:AN346">+AL344+AM344</f>
        <v>0</v>
      </c>
      <c r="AO344" s="75"/>
      <c r="AP344" s="83"/>
      <c r="AQ344" s="152">
        <f t="shared" si="321"/>
        <v>0</v>
      </c>
      <c r="AR344" s="153">
        <f t="shared" si="322"/>
        <v>0</v>
      </c>
      <c r="AS344" s="153"/>
    </row>
    <row r="345" spans="2:45" ht="15">
      <c r="B345" s="115"/>
      <c r="C345" s="115"/>
      <c r="D345" s="89" t="s">
        <v>561</v>
      </c>
      <c r="E345" s="90" t="s">
        <v>187</v>
      </c>
      <c r="F345" s="78"/>
      <c r="G345" s="78"/>
      <c r="H345" s="148">
        <f t="shared" si="347"/>
        <v>0</v>
      </c>
      <c r="I345" s="78"/>
      <c r="J345" s="78"/>
      <c r="K345" s="148">
        <f t="shared" si="348"/>
        <v>0</v>
      </c>
      <c r="L345" s="105"/>
      <c r="M345" s="106"/>
      <c r="N345" s="152">
        <f t="shared" si="312"/>
        <v>0</v>
      </c>
      <c r="O345" s="153">
        <f t="shared" si="313"/>
        <v>0</v>
      </c>
      <c r="P345" s="153"/>
      <c r="Q345" s="78"/>
      <c r="R345" s="78"/>
      <c r="S345" s="148">
        <f t="shared" si="349"/>
        <v>0</v>
      </c>
      <c r="T345" s="78"/>
      <c r="U345" s="78"/>
      <c r="V345" s="148">
        <f t="shared" si="350"/>
        <v>0</v>
      </c>
      <c r="W345" s="148">
        <f t="shared" si="257"/>
        <v>0</v>
      </c>
      <c r="X345" s="75"/>
      <c r="Y345" s="83"/>
      <c r="Z345" s="84">
        <f t="shared" si="258"/>
        <v>0</v>
      </c>
      <c r="AA345" s="152">
        <f>IF(Parámetros!$D$18="N/A",0,W345-K345)</f>
        <v>0</v>
      </c>
      <c r="AB345" s="153">
        <f t="shared" si="316"/>
        <v>0</v>
      </c>
      <c r="AC345" s="153"/>
      <c r="AD345" s="85"/>
      <c r="AE345" s="85"/>
      <c r="AF345" s="148">
        <f t="shared" si="351"/>
        <v>0</v>
      </c>
      <c r="AG345" s="75"/>
      <c r="AH345" s="83"/>
      <c r="AI345" s="152">
        <f t="shared" si="318"/>
        <v>0</v>
      </c>
      <c r="AJ345" s="153">
        <f t="shared" si="319"/>
        <v>0</v>
      </c>
      <c r="AK345" s="153"/>
      <c r="AL345" s="78"/>
      <c r="AM345" s="78"/>
      <c r="AN345" s="148">
        <f t="shared" si="352"/>
        <v>0</v>
      </c>
      <c r="AO345" s="75"/>
      <c r="AP345" s="83"/>
      <c r="AQ345" s="152">
        <f t="shared" si="321"/>
        <v>0</v>
      </c>
      <c r="AR345" s="153">
        <f t="shared" si="322"/>
        <v>0</v>
      </c>
      <c r="AS345" s="153"/>
    </row>
    <row r="346" spans="2:45" ht="15">
      <c r="B346" s="80"/>
      <c r="C346" s="80"/>
      <c r="D346" s="89" t="s">
        <v>562</v>
      </c>
      <c r="E346" s="90" t="s">
        <v>188</v>
      </c>
      <c r="F346" s="78"/>
      <c r="G346" s="78"/>
      <c r="H346" s="148">
        <f t="shared" si="347"/>
        <v>0</v>
      </c>
      <c r="I346" s="78"/>
      <c r="J346" s="78"/>
      <c r="K346" s="148">
        <f t="shared" si="348"/>
        <v>0</v>
      </c>
      <c r="L346" s="75"/>
      <c r="M346" s="83"/>
      <c r="N346" s="152">
        <f t="shared" si="312"/>
        <v>0</v>
      </c>
      <c r="O346" s="153">
        <f t="shared" si="313"/>
        <v>0</v>
      </c>
      <c r="P346" s="153"/>
      <c r="Q346" s="78"/>
      <c r="R346" s="78"/>
      <c r="S346" s="148">
        <f t="shared" si="349"/>
        <v>0</v>
      </c>
      <c r="T346" s="78"/>
      <c r="U346" s="78"/>
      <c r="V346" s="148">
        <f t="shared" si="350"/>
        <v>0</v>
      </c>
      <c r="W346" s="148">
        <f aca="true" t="shared" si="353" ref="W346:W377">+S346+V346</f>
        <v>0</v>
      </c>
      <c r="X346" s="75"/>
      <c r="Y346" s="83"/>
      <c r="Z346" s="84">
        <f aca="true" t="shared" si="354" ref="Z346:Z377">+IF($W$378&lt;1,W346/-$W$378,W346/$W$378)</f>
        <v>0</v>
      </c>
      <c r="AA346" s="152">
        <f>IF(Parámetros!$D$18="N/A",0,W346-K346)</f>
        <v>0</v>
      </c>
      <c r="AB346" s="153">
        <f t="shared" si="316"/>
        <v>0</v>
      </c>
      <c r="AC346" s="153"/>
      <c r="AD346" s="85"/>
      <c r="AE346" s="85"/>
      <c r="AF346" s="148">
        <f t="shared" si="351"/>
        <v>0</v>
      </c>
      <c r="AG346" s="75"/>
      <c r="AH346" s="83"/>
      <c r="AI346" s="152">
        <f t="shared" si="318"/>
        <v>0</v>
      </c>
      <c r="AJ346" s="153">
        <f t="shared" si="319"/>
        <v>0</v>
      </c>
      <c r="AK346" s="153"/>
      <c r="AL346" s="78"/>
      <c r="AM346" s="78"/>
      <c r="AN346" s="148">
        <f t="shared" si="352"/>
        <v>0</v>
      </c>
      <c r="AO346" s="75"/>
      <c r="AP346" s="83"/>
      <c r="AQ346" s="152">
        <f t="shared" si="321"/>
        <v>0</v>
      </c>
      <c r="AR346" s="153">
        <f t="shared" si="322"/>
        <v>0</v>
      </c>
      <c r="AS346" s="153"/>
    </row>
    <row r="347" spans="2:45" ht="15">
      <c r="B347" s="116"/>
      <c r="C347" s="116"/>
      <c r="D347" s="91" t="s">
        <v>563</v>
      </c>
      <c r="E347" s="92" t="s">
        <v>189</v>
      </c>
      <c r="F347" s="78"/>
      <c r="G347" s="78"/>
      <c r="H347" s="148">
        <f>+H348+H349</f>
        <v>0</v>
      </c>
      <c r="I347" s="78"/>
      <c r="J347" s="78"/>
      <c r="K347" s="148">
        <f>+K348+K349</f>
        <v>0</v>
      </c>
      <c r="L347" s="75"/>
      <c r="M347" s="83"/>
      <c r="N347" s="152">
        <f t="shared" si="312"/>
        <v>0</v>
      </c>
      <c r="O347" s="153">
        <f t="shared" si="313"/>
        <v>0</v>
      </c>
      <c r="P347" s="153"/>
      <c r="Q347" s="78"/>
      <c r="R347" s="78"/>
      <c r="S347" s="148">
        <f>+S348+S349</f>
        <v>0</v>
      </c>
      <c r="T347" s="78"/>
      <c r="U347" s="78"/>
      <c r="V347" s="148">
        <f>+V348+V349</f>
        <v>0</v>
      </c>
      <c r="W347" s="148">
        <f t="shared" si="353"/>
        <v>0</v>
      </c>
      <c r="X347" s="75"/>
      <c r="Y347" s="83"/>
      <c r="Z347" s="84">
        <f t="shared" si="354"/>
        <v>0</v>
      </c>
      <c r="AA347" s="152">
        <f>IF(Parámetros!$D$18="N/A",0,W347-K347)</f>
        <v>0</v>
      </c>
      <c r="AB347" s="153">
        <f t="shared" si="316"/>
        <v>0</v>
      </c>
      <c r="AC347" s="153"/>
      <c r="AD347" s="85"/>
      <c r="AE347" s="85"/>
      <c r="AF347" s="148">
        <f>+AF348+AF349</f>
        <v>0</v>
      </c>
      <c r="AG347" s="75"/>
      <c r="AH347" s="83"/>
      <c r="AI347" s="152">
        <f t="shared" si="318"/>
        <v>0</v>
      </c>
      <c r="AJ347" s="153">
        <f t="shared" si="319"/>
        <v>0</v>
      </c>
      <c r="AK347" s="153"/>
      <c r="AL347" s="78"/>
      <c r="AM347" s="78"/>
      <c r="AN347" s="148">
        <f>+AN348+AN349</f>
        <v>0</v>
      </c>
      <c r="AO347" s="75"/>
      <c r="AP347" s="83"/>
      <c r="AQ347" s="152">
        <f t="shared" si="321"/>
        <v>0</v>
      </c>
      <c r="AR347" s="153">
        <f t="shared" si="322"/>
        <v>0</v>
      </c>
      <c r="AS347" s="153"/>
    </row>
    <row r="348" spans="2:45" ht="15">
      <c r="B348" s="117"/>
      <c r="C348" s="117"/>
      <c r="D348" s="89" t="s">
        <v>564</v>
      </c>
      <c r="E348" s="90" t="s">
        <v>186</v>
      </c>
      <c r="F348" s="78"/>
      <c r="G348" s="78"/>
      <c r="H348" s="148">
        <f aca="true" t="shared" si="355" ref="H348:H350">+F348+G348</f>
        <v>0</v>
      </c>
      <c r="I348" s="78"/>
      <c r="J348" s="78"/>
      <c r="K348" s="148">
        <f aca="true" t="shared" si="356" ref="K348:K350">+I348+J348</f>
        <v>0</v>
      </c>
      <c r="L348" s="75"/>
      <c r="M348" s="83"/>
      <c r="N348" s="152">
        <f t="shared" si="312"/>
        <v>0</v>
      </c>
      <c r="O348" s="153">
        <f t="shared" si="313"/>
        <v>0</v>
      </c>
      <c r="P348" s="153"/>
      <c r="Q348" s="78"/>
      <c r="R348" s="78"/>
      <c r="S348" s="148">
        <f aca="true" t="shared" si="357" ref="S348:S350">+Q348+R348</f>
        <v>0</v>
      </c>
      <c r="T348" s="78"/>
      <c r="U348" s="78"/>
      <c r="V348" s="148">
        <f aca="true" t="shared" si="358" ref="V348:V350">+T348+U348</f>
        <v>0</v>
      </c>
      <c r="W348" s="148">
        <f t="shared" si="353"/>
        <v>0</v>
      </c>
      <c r="X348" s="75"/>
      <c r="Y348" s="83"/>
      <c r="Z348" s="84">
        <f t="shared" si="354"/>
        <v>0</v>
      </c>
      <c r="AA348" s="152">
        <f>IF(Parámetros!$D$18="N/A",0,W348-K348)</f>
        <v>0</v>
      </c>
      <c r="AB348" s="153">
        <f t="shared" si="316"/>
        <v>0</v>
      </c>
      <c r="AC348" s="153"/>
      <c r="AD348" s="85"/>
      <c r="AE348" s="85"/>
      <c r="AF348" s="148">
        <f aca="true" t="shared" si="359" ref="AF348:AF350">+AD348+AE348</f>
        <v>0</v>
      </c>
      <c r="AG348" s="75"/>
      <c r="AH348" s="83"/>
      <c r="AI348" s="152">
        <f t="shared" si="318"/>
        <v>0</v>
      </c>
      <c r="AJ348" s="153">
        <f t="shared" si="319"/>
        <v>0</v>
      </c>
      <c r="AK348" s="153"/>
      <c r="AL348" s="78"/>
      <c r="AM348" s="78"/>
      <c r="AN348" s="148">
        <f aca="true" t="shared" si="360" ref="AN348:AN350">+AL348+AM348</f>
        <v>0</v>
      </c>
      <c r="AO348" s="75"/>
      <c r="AP348" s="83"/>
      <c r="AQ348" s="152">
        <f t="shared" si="321"/>
        <v>0</v>
      </c>
      <c r="AR348" s="153">
        <f t="shared" si="322"/>
        <v>0</v>
      </c>
      <c r="AS348" s="153"/>
    </row>
    <row r="349" spans="2:45" ht="15">
      <c r="B349" s="117"/>
      <c r="C349" s="117"/>
      <c r="D349" s="89" t="s">
        <v>565</v>
      </c>
      <c r="E349" s="90" t="s">
        <v>187</v>
      </c>
      <c r="F349" s="78"/>
      <c r="G349" s="78"/>
      <c r="H349" s="148">
        <f t="shared" si="355"/>
        <v>0</v>
      </c>
      <c r="I349" s="78"/>
      <c r="J349" s="78"/>
      <c r="K349" s="148">
        <f t="shared" si="356"/>
        <v>0</v>
      </c>
      <c r="L349" s="75"/>
      <c r="M349" s="83"/>
      <c r="N349" s="152">
        <f t="shared" si="312"/>
        <v>0</v>
      </c>
      <c r="O349" s="153">
        <f t="shared" si="313"/>
        <v>0</v>
      </c>
      <c r="P349" s="153"/>
      <c r="Q349" s="78"/>
      <c r="R349" s="78"/>
      <c r="S349" s="148">
        <f t="shared" si="357"/>
        <v>0</v>
      </c>
      <c r="T349" s="78"/>
      <c r="U349" s="78"/>
      <c r="V349" s="148">
        <f t="shared" si="358"/>
        <v>0</v>
      </c>
      <c r="W349" s="148">
        <f t="shared" si="353"/>
        <v>0</v>
      </c>
      <c r="X349" s="75"/>
      <c r="Y349" s="83"/>
      <c r="Z349" s="84">
        <f t="shared" si="354"/>
        <v>0</v>
      </c>
      <c r="AA349" s="152">
        <f>IF(Parámetros!$D$18="N/A",0,W349-K349)</f>
        <v>0</v>
      </c>
      <c r="AB349" s="153">
        <f t="shared" si="316"/>
        <v>0</v>
      </c>
      <c r="AC349" s="153"/>
      <c r="AD349" s="85"/>
      <c r="AE349" s="85"/>
      <c r="AF349" s="148">
        <f t="shared" si="359"/>
        <v>0</v>
      </c>
      <c r="AG349" s="75"/>
      <c r="AH349" s="83"/>
      <c r="AI349" s="152">
        <f t="shared" si="318"/>
        <v>0</v>
      </c>
      <c r="AJ349" s="153">
        <f t="shared" si="319"/>
        <v>0</v>
      </c>
      <c r="AK349" s="153"/>
      <c r="AL349" s="78"/>
      <c r="AM349" s="78"/>
      <c r="AN349" s="148">
        <f t="shared" si="360"/>
        <v>0</v>
      </c>
      <c r="AO349" s="75"/>
      <c r="AP349" s="83"/>
      <c r="AQ349" s="152">
        <f t="shared" si="321"/>
        <v>0</v>
      </c>
      <c r="AR349" s="153">
        <f t="shared" si="322"/>
        <v>0</v>
      </c>
      <c r="AS349" s="153"/>
    </row>
    <row r="350" spans="2:45" ht="15">
      <c r="B350" s="117"/>
      <c r="C350" s="117"/>
      <c r="D350" s="89" t="s">
        <v>566</v>
      </c>
      <c r="E350" s="90" t="s">
        <v>190</v>
      </c>
      <c r="F350" s="78"/>
      <c r="G350" s="78"/>
      <c r="H350" s="148">
        <f t="shared" si="355"/>
        <v>0</v>
      </c>
      <c r="I350" s="78"/>
      <c r="J350" s="78"/>
      <c r="K350" s="148">
        <f t="shared" si="356"/>
        <v>0</v>
      </c>
      <c r="L350" s="75"/>
      <c r="M350" s="83"/>
      <c r="N350" s="152">
        <f t="shared" si="312"/>
        <v>0</v>
      </c>
      <c r="O350" s="153">
        <f t="shared" si="313"/>
        <v>0</v>
      </c>
      <c r="P350" s="153"/>
      <c r="Q350" s="78"/>
      <c r="R350" s="78"/>
      <c r="S350" s="148">
        <f t="shared" si="357"/>
        <v>0</v>
      </c>
      <c r="T350" s="78"/>
      <c r="U350" s="78"/>
      <c r="V350" s="148">
        <f t="shared" si="358"/>
        <v>0</v>
      </c>
      <c r="W350" s="148">
        <f t="shared" si="353"/>
        <v>0</v>
      </c>
      <c r="X350" s="75"/>
      <c r="Y350" s="83"/>
      <c r="Z350" s="84">
        <f t="shared" si="354"/>
        <v>0</v>
      </c>
      <c r="AA350" s="152">
        <f>IF(Parámetros!$D$18="N/A",0,W350-K350)</f>
        <v>0</v>
      </c>
      <c r="AB350" s="153">
        <f t="shared" si="316"/>
        <v>0</v>
      </c>
      <c r="AC350" s="153"/>
      <c r="AD350" s="85"/>
      <c r="AE350" s="85"/>
      <c r="AF350" s="148">
        <f t="shared" si="359"/>
        <v>0</v>
      </c>
      <c r="AG350" s="75"/>
      <c r="AH350" s="83"/>
      <c r="AI350" s="152">
        <f t="shared" si="318"/>
        <v>0</v>
      </c>
      <c r="AJ350" s="153">
        <f t="shared" si="319"/>
        <v>0</v>
      </c>
      <c r="AK350" s="153"/>
      <c r="AL350" s="78"/>
      <c r="AM350" s="78"/>
      <c r="AN350" s="148">
        <f t="shared" si="360"/>
        <v>0</v>
      </c>
      <c r="AO350" s="75"/>
      <c r="AP350" s="83"/>
      <c r="AQ350" s="152">
        <f t="shared" si="321"/>
        <v>0</v>
      </c>
      <c r="AR350" s="153">
        <f t="shared" si="322"/>
        <v>0</v>
      </c>
      <c r="AS350" s="153"/>
    </row>
    <row r="351" spans="2:45" ht="15">
      <c r="B351" s="117"/>
      <c r="C351" s="117"/>
      <c r="D351" s="81" t="s">
        <v>291</v>
      </c>
      <c r="E351" s="82" t="s">
        <v>191</v>
      </c>
      <c r="F351" s="78"/>
      <c r="G351" s="78"/>
      <c r="H351" s="148">
        <f>+H352+H355</f>
        <v>0</v>
      </c>
      <c r="I351" s="78"/>
      <c r="J351" s="78"/>
      <c r="K351" s="148">
        <f>+K352+K355</f>
        <v>0</v>
      </c>
      <c r="L351" s="75"/>
      <c r="M351" s="83"/>
      <c r="N351" s="152">
        <f t="shared" si="312"/>
        <v>0</v>
      </c>
      <c r="O351" s="153">
        <f t="shared" si="313"/>
        <v>0</v>
      </c>
      <c r="P351" s="153"/>
      <c r="Q351" s="78"/>
      <c r="R351" s="78"/>
      <c r="S351" s="148">
        <f>+S352+S355</f>
        <v>0</v>
      </c>
      <c r="T351" s="78"/>
      <c r="U351" s="78"/>
      <c r="V351" s="148">
        <f>+V352+V355</f>
        <v>0</v>
      </c>
      <c r="W351" s="148">
        <f t="shared" si="353"/>
        <v>0</v>
      </c>
      <c r="X351" s="75"/>
      <c r="Y351" s="83"/>
      <c r="Z351" s="84">
        <f t="shared" si="354"/>
        <v>0</v>
      </c>
      <c r="AA351" s="152">
        <f>IF(Parámetros!$D$18="N/A",0,W351-K351)</f>
        <v>0</v>
      </c>
      <c r="AB351" s="153">
        <f t="shared" si="316"/>
        <v>0</v>
      </c>
      <c r="AC351" s="153"/>
      <c r="AD351" s="85"/>
      <c r="AE351" s="85"/>
      <c r="AF351" s="148">
        <f>+AF352+AF355</f>
        <v>0</v>
      </c>
      <c r="AG351" s="75"/>
      <c r="AH351" s="83"/>
      <c r="AI351" s="152">
        <f t="shared" si="318"/>
        <v>0</v>
      </c>
      <c r="AJ351" s="153">
        <f t="shared" si="319"/>
        <v>0</v>
      </c>
      <c r="AK351" s="153"/>
      <c r="AL351" s="78"/>
      <c r="AM351" s="78"/>
      <c r="AN351" s="148">
        <f>+AN352+AN355</f>
        <v>0</v>
      </c>
      <c r="AO351" s="75"/>
      <c r="AP351" s="83"/>
      <c r="AQ351" s="152">
        <f t="shared" si="321"/>
        <v>0</v>
      </c>
      <c r="AR351" s="153">
        <f t="shared" si="322"/>
        <v>0</v>
      </c>
      <c r="AS351" s="153"/>
    </row>
    <row r="352" spans="2:45" ht="25.5">
      <c r="B352" s="117"/>
      <c r="C352" s="117"/>
      <c r="D352" s="86" t="s">
        <v>292</v>
      </c>
      <c r="E352" s="87" t="s">
        <v>192</v>
      </c>
      <c r="F352" s="78"/>
      <c r="G352" s="78"/>
      <c r="H352" s="148">
        <f>+H353+H354</f>
        <v>0</v>
      </c>
      <c r="I352" s="78"/>
      <c r="J352" s="78"/>
      <c r="K352" s="148">
        <f>+K353+K354</f>
        <v>0</v>
      </c>
      <c r="L352" s="75"/>
      <c r="M352" s="83"/>
      <c r="N352" s="152">
        <f t="shared" si="312"/>
        <v>0</v>
      </c>
      <c r="O352" s="153">
        <f t="shared" si="313"/>
        <v>0</v>
      </c>
      <c r="P352" s="153"/>
      <c r="Q352" s="78"/>
      <c r="R352" s="78"/>
      <c r="S352" s="148">
        <f>+S353+S354</f>
        <v>0</v>
      </c>
      <c r="T352" s="78"/>
      <c r="U352" s="78"/>
      <c r="V352" s="148">
        <f>+V353+V354</f>
        <v>0</v>
      </c>
      <c r="W352" s="148">
        <f t="shared" si="353"/>
        <v>0</v>
      </c>
      <c r="X352" s="75"/>
      <c r="Y352" s="83"/>
      <c r="Z352" s="84">
        <f t="shared" si="354"/>
        <v>0</v>
      </c>
      <c r="AA352" s="152">
        <f>IF(Parámetros!$D$18="N/A",0,W352-K352)</f>
        <v>0</v>
      </c>
      <c r="AB352" s="153">
        <f t="shared" si="316"/>
        <v>0</v>
      </c>
      <c r="AC352" s="153"/>
      <c r="AD352" s="85"/>
      <c r="AE352" s="85"/>
      <c r="AF352" s="148">
        <f>+AF353+AF354</f>
        <v>0</v>
      </c>
      <c r="AG352" s="75"/>
      <c r="AH352" s="83"/>
      <c r="AI352" s="152">
        <f t="shared" si="318"/>
        <v>0</v>
      </c>
      <c r="AJ352" s="153">
        <f t="shared" si="319"/>
        <v>0</v>
      </c>
      <c r="AK352" s="153"/>
      <c r="AL352" s="78"/>
      <c r="AM352" s="78"/>
      <c r="AN352" s="148">
        <f>+AN353+AN354</f>
        <v>0</v>
      </c>
      <c r="AO352" s="75"/>
      <c r="AP352" s="83"/>
      <c r="AQ352" s="152">
        <f t="shared" si="321"/>
        <v>0</v>
      </c>
      <c r="AR352" s="153">
        <f t="shared" si="322"/>
        <v>0</v>
      </c>
      <c r="AS352" s="153"/>
    </row>
    <row r="353" spans="2:45" ht="15">
      <c r="B353" s="117"/>
      <c r="C353" s="117"/>
      <c r="D353" s="89" t="s">
        <v>293</v>
      </c>
      <c r="E353" s="89" t="s">
        <v>186</v>
      </c>
      <c r="F353" s="78"/>
      <c r="G353" s="78"/>
      <c r="H353" s="148">
        <f aca="true" t="shared" si="361" ref="H353:H354">+F353+G353</f>
        <v>0</v>
      </c>
      <c r="I353" s="78"/>
      <c r="J353" s="78"/>
      <c r="K353" s="148">
        <f aca="true" t="shared" si="362" ref="K353:K354">+I353+J353</f>
        <v>0</v>
      </c>
      <c r="L353" s="75"/>
      <c r="M353" s="83"/>
      <c r="N353" s="152">
        <f t="shared" si="312"/>
        <v>0</v>
      </c>
      <c r="O353" s="153">
        <f t="shared" si="313"/>
        <v>0</v>
      </c>
      <c r="P353" s="153"/>
      <c r="Q353" s="78"/>
      <c r="R353" s="78"/>
      <c r="S353" s="148">
        <f aca="true" t="shared" si="363" ref="S353:S354">+Q353+R353</f>
        <v>0</v>
      </c>
      <c r="T353" s="78"/>
      <c r="U353" s="78"/>
      <c r="V353" s="148">
        <f aca="true" t="shared" si="364" ref="V353:V354">+T353+U353</f>
        <v>0</v>
      </c>
      <c r="W353" s="148">
        <f t="shared" si="353"/>
        <v>0</v>
      </c>
      <c r="X353" s="75"/>
      <c r="Y353" s="83"/>
      <c r="Z353" s="84">
        <f t="shared" si="354"/>
        <v>0</v>
      </c>
      <c r="AA353" s="152">
        <f>IF(Parámetros!$D$18="N/A",0,W353-K353)</f>
        <v>0</v>
      </c>
      <c r="AB353" s="153">
        <f t="shared" si="316"/>
        <v>0</v>
      </c>
      <c r="AC353" s="153"/>
      <c r="AD353" s="85"/>
      <c r="AE353" s="85"/>
      <c r="AF353" s="148">
        <f aca="true" t="shared" si="365" ref="AF353:AF354">+AD353+AE353</f>
        <v>0</v>
      </c>
      <c r="AG353" s="75"/>
      <c r="AH353" s="83"/>
      <c r="AI353" s="152">
        <f t="shared" si="318"/>
        <v>0</v>
      </c>
      <c r="AJ353" s="153">
        <f t="shared" si="319"/>
        <v>0</v>
      </c>
      <c r="AK353" s="153"/>
      <c r="AL353" s="78"/>
      <c r="AM353" s="78"/>
      <c r="AN353" s="148">
        <f aca="true" t="shared" si="366" ref="AN353:AN354">+AL353+AM353</f>
        <v>0</v>
      </c>
      <c r="AO353" s="75"/>
      <c r="AP353" s="83"/>
      <c r="AQ353" s="152">
        <f t="shared" si="321"/>
        <v>0</v>
      </c>
      <c r="AR353" s="153">
        <f t="shared" si="322"/>
        <v>0</v>
      </c>
      <c r="AS353" s="153"/>
    </row>
    <row r="354" spans="2:45" ht="15">
      <c r="B354" s="117"/>
      <c r="C354" s="117"/>
      <c r="D354" s="89" t="s">
        <v>294</v>
      </c>
      <c r="E354" s="89" t="s">
        <v>187</v>
      </c>
      <c r="F354" s="78"/>
      <c r="G354" s="78"/>
      <c r="H354" s="148">
        <f t="shared" si="361"/>
        <v>0</v>
      </c>
      <c r="I354" s="78"/>
      <c r="J354" s="78"/>
      <c r="K354" s="148">
        <f t="shared" si="362"/>
        <v>0</v>
      </c>
      <c r="L354" s="75"/>
      <c r="M354" s="83"/>
      <c r="N354" s="152">
        <f t="shared" si="312"/>
        <v>0</v>
      </c>
      <c r="O354" s="153">
        <f t="shared" si="313"/>
        <v>0</v>
      </c>
      <c r="P354" s="153"/>
      <c r="Q354" s="78"/>
      <c r="R354" s="78"/>
      <c r="S354" s="148">
        <f t="shared" si="363"/>
        <v>0</v>
      </c>
      <c r="T354" s="78"/>
      <c r="U354" s="78"/>
      <c r="V354" s="148">
        <f t="shared" si="364"/>
        <v>0</v>
      </c>
      <c r="W354" s="148">
        <f t="shared" si="353"/>
        <v>0</v>
      </c>
      <c r="X354" s="75"/>
      <c r="Y354" s="83"/>
      <c r="Z354" s="84">
        <f t="shared" si="354"/>
        <v>0</v>
      </c>
      <c r="AA354" s="152">
        <f>IF(Parámetros!$D$18="N/A",0,W354-K354)</f>
        <v>0</v>
      </c>
      <c r="AB354" s="153">
        <f t="shared" si="316"/>
        <v>0</v>
      </c>
      <c r="AC354" s="153"/>
      <c r="AD354" s="85"/>
      <c r="AE354" s="85"/>
      <c r="AF354" s="148">
        <f t="shared" si="365"/>
        <v>0</v>
      </c>
      <c r="AG354" s="75"/>
      <c r="AH354" s="83"/>
      <c r="AI354" s="152">
        <f t="shared" si="318"/>
        <v>0</v>
      </c>
      <c r="AJ354" s="153">
        <f t="shared" si="319"/>
        <v>0</v>
      </c>
      <c r="AK354" s="153"/>
      <c r="AL354" s="78"/>
      <c r="AM354" s="78"/>
      <c r="AN354" s="148">
        <f t="shared" si="366"/>
        <v>0</v>
      </c>
      <c r="AO354" s="75"/>
      <c r="AP354" s="83"/>
      <c r="AQ354" s="152">
        <f t="shared" si="321"/>
        <v>0</v>
      </c>
      <c r="AR354" s="153">
        <f t="shared" si="322"/>
        <v>0</v>
      </c>
      <c r="AS354" s="153"/>
    </row>
    <row r="355" spans="2:45" ht="15">
      <c r="B355" s="117"/>
      <c r="C355" s="117"/>
      <c r="D355" s="86" t="s">
        <v>567</v>
      </c>
      <c r="E355" s="87" t="s">
        <v>319</v>
      </c>
      <c r="F355" s="78"/>
      <c r="G355" s="78"/>
      <c r="H355" s="148">
        <f>+H356+H362+H365</f>
        <v>0</v>
      </c>
      <c r="I355" s="78"/>
      <c r="J355" s="78"/>
      <c r="K355" s="148">
        <f>+K356+K362+K365</f>
        <v>0</v>
      </c>
      <c r="L355" s="75"/>
      <c r="M355" s="83"/>
      <c r="N355" s="152">
        <f t="shared" si="312"/>
        <v>0</v>
      </c>
      <c r="O355" s="153">
        <f t="shared" si="313"/>
        <v>0</v>
      </c>
      <c r="P355" s="153"/>
      <c r="Q355" s="78"/>
      <c r="R355" s="78"/>
      <c r="S355" s="148">
        <f>+S356+S362+S365</f>
        <v>0</v>
      </c>
      <c r="T355" s="78"/>
      <c r="U355" s="78"/>
      <c r="V355" s="148">
        <f>+V356+V362+V365</f>
        <v>0</v>
      </c>
      <c r="W355" s="148">
        <f t="shared" si="353"/>
        <v>0</v>
      </c>
      <c r="X355" s="75"/>
      <c r="Y355" s="83"/>
      <c r="Z355" s="84">
        <f t="shared" si="354"/>
        <v>0</v>
      </c>
      <c r="AA355" s="152">
        <f>IF(Parámetros!$D$18="N/A",0,W355-K355)</f>
        <v>0</v>
      </c>
      <c r="AB355" s="153">
        <f t="shared" si="316"/>
        <v>0</v>
      </c>
      <c r="AC355" s="153"/>
      <c r="AD355" s="85"/>
      <c r="AE355" s="85"/>
      <c r="AF355" s="148">
        <f>+AF356+AF362+AF365</f>
        <v>0</v>
      </c>
      <c r="AG355" s="75"/>
      <c r="AH355" s="83"/>
      <c r="AI355" s="152">
        <f t="shared" si="318"/>
        <v>0</v>
      </c>
      <c r="AJ355" s="153">
        <f t="shared" si="319"/>
        <v>0</v>
      </c>
      <c r="AK355" s="153"/>
      <c r="AL355" s="78"/>
      <c r="AM355" s="78"/>
      <c r="AN355" s="148">
        <f>+AN356+AN362+AN365</f>
        <v>0</v>
      </c>
      <c r="AO355" s="75"/>
      <c r="AP355" s="83"/>
      <c r="AQ355" s="152">
        <f t="shared" si="321"/>
        <v>0</v>
      </c>
      <c r="AR355" s="153">
        <f t="shared" si="322"/>
        <v>0</v>
      </c>
      <c r="AS355" s="153"/>
    </row>
    <row r="356" spans="2:45" ht="15">
      <c r="B356" s="117"/>
      <c r="C356" s="117"/>
      <c r="D356" s="118" t="s">
        <v>568</v>
      </c>
      <c r="E356" s="119" t="s">
        <v>193</v>
      </c>
      <c r="F356" s="78"/>
      <c r="G356" s="78"/>
      <c r="H356" s="148">
        <f>+H357+H360+H361</f>
        <v>0</v>
      </c>
      <c r="I356" s="78"/>
      <c r="J356" s="78"/>
      <c r="K356" s="148">
        <f>+K357+K360+K361</f>
        <v>0</v>
      </c>
      <c r="L356" s="75"/>
      <c r="M356" s="83"/>
      <c r="N356" s="152">
        <f t="shared" si="312"/>
        <v>0</v>
      </c>
      <c r="O356" s="153">
        <f t="shared" si="313"/>
        <v>0</v>
      </c>
      <c r="P356" s="153"/>
      <c r="Q356" s="78"/>
      <c r="R356" s="78"/>
      <c r="S356" s="148">
        <f>+S357+S360+S361</f>
        <v>0</v>
      </c>
      <c r="T356" s="78"/>
      <c r="U356" s="78"/>
      <c r="V356" s="148">
        <f>+V357+V360+V361</f>
        <v>0</v>
      </c>
      <c r="W356" s="148">
        <f t="shared" si="353"/>
        <v>0</v>
      </c>
      <c r="X356" s="75"/>
      <c r="Y356" s="83"/>
      <c r="Z356" s="84">
        <f t="shared" si="354"/>
        <v>0</v>
      </c>
      <c r="AA356" s="152">
        <f>IF(Parámetros!$D$18="N/A",0,W356-K356)</f>
        <v>0</v>
      </c>
      <c r="AB356" s="153">
        <f t="shared" si="316"/>
        <v>0</v>
      </c>
      <c r="AC356" s="153"/>
      <c r="AD356" s="85"/>
      <c r="AE356" s="85"/>
      <c r="AF356" s="148">
        <f>+AF357+AF360+AF361</f>
        <v>0</v>
      </c>
      <c r="AG356" s="75"/>
      <c r="AH356" s="83"/>
      <c r="AI356" s="152">
        <f t="shared" si="318"/>
        <v>0</v>
      </c>
      <c r="AJ356" s="153">
        <f t="shared" si="319"/>
        <v>0</v>
      </c>
      <c r="AK356" s="153"/>
      <c r="AL356" s="78"/>
      <c r="AM356" s="78"/>
      <c r="AN356" s="148">
        <f>+AN357+AN360+AN361</f>
        <v>0</v>
      </c>
      <c r="AO356" s="75"/>
      <c r="AP356" s="83"/>
      <c r="AQ356" s="152">
        <f t="shared" si="321"/>
        <v>0</v>
      </c>
      <c r="AR356" s="153">
        <f t="shared" si="322"/>
        <v>0</v>
      </c>
      <c r="AS356" s="153"/>
    </row>
    <row r="357" spans="2:45" ht="15">
      <c r="B357" s="117"/>
      <c r="C357" s="117"/>
      <c r="D357" s="93" t="s">
        <v>569</v>
      </c>
      <c r="E357" s="94" t="s">
        <v>194</v>
      </c>
      <c r="F357" s="78"/>
      <c r="G357" s="78"/>
      <c r="H357" s="148">
        <f>+H358+H359</f>
        <v>0</v>
      </c>
      <c r="I357" s="78"/>
      <c r="J357" s="78"/>
      <c r="K357" s="148">
        <f>+K358+K359</f>
        <v>0</v>
      </c>
      <c r="L357" s="75"/>
      <c r="M357" s="83"/>
      <c r="N357" s="152">
        <f t="shared" si="312"/>
        <v>0</v>
      </c>
      <c r="O357" s="153">
        <f t="shared" si="313"/>
        <v>0</v>
      </c>
      <c r="P357" s="153"/>
      <c r="Q357" s="78"/>
      <c r="R357" s="78"/>
      <c r="S357" s="148">
        <f>+S358+S359</f>
        <v>0</v>
      </c>
      <c r="T357" s="78"/>
      <c r="U357" s="78"/>
      <c r="V357" s="148">
        <f>+V358+V359</f>
        <v>0</v>
      </c>
      <c r="W357" s="148">
        <f t="shared" si="353"/>
        <v>0</v>
      </c>
      <c r="X357" s="75"/>
      <c r="Y357" s="83"/>
      <c r="Z357" s="84">
        <f t="shared" si="354"/>
        <v>0</v>
      </c>
      <c r="AA357" s="152">
        <f>IF(Parámetros!$D$18="N/A",0,W357-K357)</f>
        <v>0</v>
      </c>
      <c r="AB357" s="153">
        <f t="shared" si="316"/>
        <v>0</v>
      </c>
      <c r="AC357" s="153"/>
      <c r="AD357" s="85"/>
      <c r="AE357" s="85"/>
      <c r="AF357" s="148">
        <f>+AF358+AF359</f>
        <v>0</v>
      </c>
      <c r="AG357" s="75"/>
      <c r="AH357" s="83"/>
      <c r="AI357" s="152">
        <f t="shared" si="318"/>
        <v>0</v>
      </c>
      <c r="AJ357" s="153">
        <f t="shared" si="319"/>
        <v>0</v>
      </c>
      <c r="AK357" s="153"/>
      <c r="AL357" s="78"/>
      <c r="AM357" s="78"/>
      <c r="AN357" s="148">
        <f>+AN358+AN359</f>
        <v>0</v>
      </c>
      <c r="AO357" s="75"/>
      <c r="AP357" s="83"/>
      <c r="AQ357" s="152">
        <f t="shared" si="321"/>
        <v>0</v>
      </c>
      <c r="AR357" s="153">
        <f t="shared" si="322"/>
        <v>0</v>
      </c>
      <c r="AS357" s="153"/>
    </row>
    <row r="358" spans="2:45" ht="15">
      <c r="B358" s="117"/>
      <c r="C358" s="117"/>
      <c r="D358" s="95" t="s">
        <v>570</v>
      </c>
      <c r="E358" s="96" t="s">
        <v>195</v>
      </c>
      <c r="F358" s="78"/>
      <c r="G358" s="78"/>
      <c r="H358" s="148">
        <f aca="true" t="shared" si="367" ref="H358:H361">+F358+G358</f>
        <v>0</v>
      </c>
      <c r="I358" s="78"/>
      <c r="J358" s="78"/>
      <c r="K358" s="148">
        <f aca="true" t="shared" si="368" ref="K358:K361">+I358+J358</f>
        <v>0</v>
      </c>
      <c r="L358" s="75"/>
      <c r="M358" s="83"/>
      <c r="N358" s="152">
        <f t="shared" si="312"/>
        <v>0</v>
      </c>
      <c r="O358" s="153">
        <f t="shared" si="313"/>
        <v>0</v>
      </c>
      <c r="P358" s="153"/>
      <c r="Q358" s="78"/>
      <c r="R358" s="78"/>
      <c r="S358" s="148">
        <f aca="true" t="shared" si="369" ref="S358:S361">+Q358+R358</f>
        <v>0</v>
      </c>
      <c r="T358" s="78"/>
      <c r="U358" s="78"/>
      <c r="V358" s="148">
        <f aca="true" t="shared" si="370" ref="V358:V361">+T358+U358</f>
        <v>0</v>
      </c>
      <c r="W358" s="148">
        <f t="shared" si="353"/>
        <v>0</v>
      </c>
      <c r="X358" s="75"/>
      <c r="Y358" s="83"/>
      <c r="Z358" s="84">
        <f t="shared" si="354"/>
        <v>0</v>
      </c>
      <c r="AA358" s="152">
        <f>IF(Parámetros!$D$18="N/A",0,W358-K358)</f>
        <v>0</v>
      </c>
      <c r="AB358" s="153">
        <f t="shared" si="316"/>
        <v>0</v>
      </c>
      <c r="AC358" s="153"/>
      <c r="AD358" s="85"/>
      <c r="AE358" s="85"/>
      <c r="AF358" s="148">
        <f aca="true" t="shared" si="371" ref="AF358:AF361">+AD358+AE358</f>
        <v>0</v>
      </c>
      <c r="AG358" s="75"/>
      <c r="AH358" s="83"/>
      <c r="AI358" s="152">
        <f t="shared" si="318"/>
        <v>0</v>
      </c>
      <c r="AJ358" s="153">
        <f t="shared" si="319"/>
        <v>0</v>
      </c>
      <c r="AK358" s="153"/>
      <c r="AL358" s="78"/>
      <c r="AM358" s="78"/>
      <c r="AN358" s="148">
        <f aca="true" t="shared" si="372" ref="AN358:AN361">+AL358+AM358</f>
        <v>0</v>
      </c>
      <c r="AO358" s="75"/>
      <c r="AP358" s="83"/>
      <c r="AQ358" s="152">
        <f t="shared" si="321"/>
        <v>0</v>
      </c>
      <c r="AR358" s="153">
        <f t="shared" si="322"/>
        <v>0</v>
      </c>
      <c r="AS358" s="153"/>
    </row>
    <row r="359" spans="2:45" ht="15">
      <c r="B359" s="117"/>
      <c r="C359" s="117"/>
      <c r="D359" s="95" t="s">
        <v>571</v>
      </c>
      <c r="E359" s="96" t="s">
        <v>196</v>
      </c>
      <c r="F359" s="78"/>
      <c r="G359" s="78"/>
      <c r="H359" s="148">
        <f t="shared" si="367"/>
        <v>0</v>
      </c>
      <c r="I359" s="78"/>
      <c r="J359" s="78"/>
      <c r="K359" s="148">
        <f t="shared" si="368"/>
        <v>0</v>
      </c>
      <c r="L359" s="75"/>
      <c r="M359" s="83"/>
      <c r="N359" s="152">
        <f t="shared" si="312"/>
        <v>0</v>
      </c>
      <c r="O359" s="153">
        <f t="shared" si="313"/>
        <v>0</v>
      </c>
      <c r="P359" s="153"/>
      <c r="Q359" s="78"/>
      <c r="R359" s="78"/>
      <c r="S359" s="148">
        <f t="shared" si="369"/>
        <v>0</v>
      </c>
      <c r="T359" s="78"/>
      <c r="U359" s="78"/>
      <c r="V359" s="148">
        <f t="shared" si="370"/>
        <v>0</v>
      </c>
      <c r="W359" s="148">
        <f t="shared" si="353"/>
        <v>0</v>
      </c>
      <c r="X359" s="75"/>
      <c r="Y359" s="83"/>
      <c r="Z359" s="84">
        <f t="shared" si="354"/>
        <v>0</v>
      </c>
      <c r="AA359" s="152">
        <f>IF(Parámetros!$D$18="N/A",0,W359-K359)</f>
        <v>0</v>
      </c>
      <c r="AB359" s="153">
        <f t="shared" si="316"/>
        <v>0</v>
      </c>
      <c r="AC359" s="153"/>
      <c r="AD359" s="85"/>
      <c r="AE359" s="85"/>
      <c r="AF359" s="148">
        <f t="shared" si="371"/>
        <v>0</v>
      </c>
      <c r="AG359" s="75"/>
      <c r="AH359" s="83"/>
      <c r="AI359" s="152">
        <f t="shared" si="318"/>
        <v>0</v>
      </c>
      <c r="AJ359" s="153">
        <f t="shared" si="319"/>
        <v>0</v>
      </c>
      <c r="AK359" s="153"/>
      <c r="AL359" s="78"/>
      <c r="AM359" s="78"/>
      <c r="AN359" s="148">
        <f t="shared" si="372"/>
        <v>0</v>
      </c>
      <c r="AO359" s="75"/>
      <c r="AP359" s="83"/>
      <c r="AQ359" s="152">
        <f t="shared" si="321"/>
        <v>0</v>
      </c>
      <c r="AR359" s="153">
        <f t="shared" si="322"/>
        <v>0</v>
      </c>
      <c r="AS359" s="153"/>
    </row>
    <row r="360" spans="2:45" ht="15">
      <c r="B360" s="117"/>
      <c r="C360" s="117"/>
      <c r="D360" s="89" t="s">
        <v>572</v>
      </c>
      <c r="E360" s="90" t="s">
        <v>197</v>
      </c>
      <c r="F360" s="78"/>
      <c r="G360" s="78"/>
      <c r="H360" s="148">
        <f t="shared" si="367"/>
        <v>0</v>
      </c>
      <c r="I360" s="78"/>
      <c r="J360" s="78"/>
      <c r="K360" s="148">
        <f t="shared" si="368"/>
        <v>0</v>
      </c>
      <c r="L360" s="75"/>
      <c r="M360" s="83"/>
      <c r="N360" s="152">
        <f aca="true" t="shared" si="373" ref="N360:N377">+K360-H360</f>
        <v>0</v>
      </c>
      <c r="O360" s="153">
        <f aca="true" t="shared" si="374" ref="O360:O377">IF(ISERROR(IF(AND(H360&gt;1,K360=0),0%,IF(AND(H360=0,K360&gt;1),100%,N360/H360))),0,IF(AND(H360&gt;1,K360=0),0%,IF(AND(H360=0,K360&gt;1),100%,N360/H360)))</f>
        <v>0</v>
      </c>
      <c r="P360" s="153"/>
      <c r="Q360" s="78"/>
      <c r="R360" s="78"/>
      <c r="S360" s="148">
        <f t="shared" si="369"/>
        <v>0</v>
      </c>
      <c r="T360" s="78"/>
      <c r="U360" s="78"/>
      <c r="V360" s="148">
        <f t="shared" si="370"/>
        <v>0</v>
      </c>
      <c r="W360" s="148">
        <f t="shared" si="353"/>
        <v>0</v>
      </c>
      <c r="X360" s="75"/>
      <c r="Y360" s="83"/>
      <c r="Z360" s="84">
        <f t="shared" si="354"/>
        <v>0</v>
      </c>
      <c r="AA360" s="152">
        <f>IF(Parámetros!$D$18="N/A",0,W360-K360)</f>
        <v>0</v>
      </c>
      <c r="AB360" s="153">
        <f aca="true" t="shared" si="375" ref="AB360:AB377">IF(ISERROR(IF(AND(K360&gt;1,W360=0),0%,IF(AND(K360=0,W360&gt;1),100%,AA360/K360))),0,IF(AND(K360&gt;1,W360=0),0%,IF(AND(K360=0,W360&gt;1),100%,AA360/K360)))</f>
        <v>0</v>
      </c>
      <c r="AC360" s="153"/>
      <c r="AD360" s="85"/>
      <c r="AE360" s="85"/>
      <c r="AF360" s="148">
        <f t="shared" si="371"/>
        <v>0</v>
      </c>
      <c r="AG360" s="75"/>
      <c r="AH360" s="83"/>
      <c r="AI360" s="152">
        <f aca="true" t="shared" si="376" ref="AI360:AI377">+AF360-W360</f>
        <v>0</v>
      </c>
      <c r="AJ360" s="153">
        <f aca="true" t="shared" si="377" ref="AJ360:AJ377">IF(ISERROR(IF(AND(W360&gt;1,AF360=0),0%,IF(AND(W360=0,AF360&gt;1),100%,AI360/W360))),0,IF(AND(W360&gt;1,AF360=0),0%,IF(AND(W360=0,AF360&gt;1),100%,AI360/W360)))</f>
        <v>0</v>
      </c>
      <c r="AK360" s="153"/>
      <c r="AL360" s="78"/>
      <c r="AM360" s="78"/>
      <c r="AN360" s="148">
        <f t="shared" si="372"/>
        <v>0</v>
      </c>
      <c r="AO360" s="75"/>
      <c r="AP360" s="83"/>
      <c r="AQ360" s="152">
        <f aca="true" t="shared" si="378" ref="AQ360:AQ377">+AN360-AF360</f>
        <v>0</v>
      </c>
      <c r="AR360" s="153">
        <f aca="true" t="shared" si="379" ref="AR360:AR377">IF(ISERROR(IF(AND(AF360&gt;1,AN360=0),0%,IF(AND(AF360=0,AN360&gt;1),100%,AQ360/AF360))),0,IF(AND(AF360&gt;1,AN360=0),0%,IF(AND(AF360=0,AN360&gt;1),100%,AQ360/AF360)))</f>
        <v>0</v>
      </c>
      <c r="AS360" s="153"/>
    </row>
    <row r="361" spans="2:45" ht="15">
      <c r="B361" s="117"/>
      <c r="C361" s="117"/>
      <c r="D361" s="89" t="s">
        <v>573</v>
      </c>
      <c r="E361" s="90" t="s">
        <v>198</v>
      </c>
      <c r="F361" s="78"/>
      <c r="G361" s="78"/>
      <c r="H361" s="148">
        <f t="shared" si="367"/>
        <v>0</v>
      </c>
      <c r="I361" s="78"/>
      <c r="J361" s="78"/>
      <c r="K361" s="148">
        <f t="shared" si="368"/>
        <v>0</v>
      </c>
      <c r="L361" s="75"/>
      <c r="M361" s="83"/>
      <c r="N361" s="152">
        <f t="shared" si="373"/>
        <v>0</v>
      </c>
      <c r="O361" s="153">
        <f t="shared" si="374"/>
        <v>0</v>
      </c>
      <c r="P361" s="153"/>
      <c r="Q361" s="78"/>
      <c r="R361" s="78"/>
      <c r="S361" s="148">
        <f t="shared" si="369"/>
        <v>0</v>
      </c>
      <c r="T361" s="78"/>
      <c r="U361" s="78"/>
      <c r="V361" s="148">
        <f t="shared" si="370"/>
        <v>0</v>
      </c>
      <c r="W361" s="148">
        <f t="shared" si="353"/>
        <v>0</v>
      </c>
      <c r="X361" s="75"/>
      <c r="Y361" s="83"/>
      <c r="Z361" s="84">
        <f t="shared" si="354"/>
        <v>0</v>
      </c>
      <c r="AA361" s="152">
        <f>IF(Parámetros!$D$18="N/A",0,W361-K361)</f>
        <v>0</v>
      </c>
      <c r="AB361" s="153">
        <f t="shared" si="375"/>
        <v>0</v>
      </c>
      <c r="AC361" s="153"/>
      <c r="AD361" s="85"/>
      <c r="AE361" s="85"/>
      <c r="AF361" s="148">
        <f t="shared" si="371"/>
        <v>0</v>
      </c>
      <c r="AG361" s="75"/>
      <c r="AH361" s="83"/>
      <c r="AI361" s="152">
        <f t="shared" si="376"/>
        <v>0</v>
      </c>
      <c r="AJ361" s="153">
        <f t="shared" si="377"/>
        <v>0</v>
      </c>
      <c r="AK361" s="153"/>
      <c r="AL361" s="78"/>
      <c r="AM361" s="78"/>
      <c r="AN361" s="148">
        <f t="shared" si="372"/>
        <v>0</v>
      </c>
      <c r="AO361" s="75"/>
      <c r="AP361" s="83"/>
      <c r="AQ361" s="152">
        <f t="shared" si="378"/>
        <v>0</v>
      </c>
      <c r="AR361" s="153">
        <f t="shared" si="379"/>
        <v>0</v>
      </c>
      <c r="AS361" s="153"/>
    </row>
    <row r="362" spans="2:45" ht="15">
      <c r="B362" s="117"/>
      <c r="C362" s="117"/>
      <c r="D362" s="118" t="s">
        <v>574</v>
      </c>
      <c r="E362" s="119" t="s">
        <v>199</v>
      </c>
      <c r="F362" s="78"/>
      <c r="G362" s="78"/>
      <c r="H362" s="148">
        <f>+H363+H364</f>
        <v>0</v>
      </c>
      <c r="I362" s="78"/>
      <c r="J362" s="78"/>
      <c r="K362" s="148">
        <f>+K363+K364</f>
        <v>0</v>
      </c>
      <c r="L362" s="75"/>
      <c r="M362" s="83"/>
      <c r="N362" s="152">
        <f t="shared" si="373"/>
        <v>0</v>
      </c>
      <c r="O362" s="153">
        <f t="shared" si="374"/>
        <v>0</v>
      </c>
      <c r="P362" s="153"/>
      <c r="Q362" s="78"/>
      <c r="R362" s="78"/>
      <c r="S362" s="148">
        <f>+S363+S364</f>
        <v>0</v>
      </c>
      <c r="T362" s="78"/>
      <c r="U362" s="78"/>
      <c r="V362" s="148">
        <f>+V363+V364</f>
        <v>0</v>
      </c>
      <c r="W362" s="148">
        <f t="shared" si="353"/>
        <v>0</v>
      </c>
      <c r="X362" s="75"/>
      <c r="Y362" s="83"/>
      <c r="Z362" s="84">
        <f t="shared" si="354"/>
        <v>0</v>
      </c>
      <c r="AA362" s="152">
        <f>IF(Parámetros!$D$18="N/A",0,W362-K362)</f>
        <v>0</v>
      </c>
      <c r="AB362" s="153">
        <f t="shared" si="375"/>
        <v>0</v>
      </c>
      <c r="AC362" s="153"/>
      <c r="AD362" s="85"/>
      <c r="AE362" s="85"/>
      <c r="AF362" s="148">
        <f>+AF363+AF364</f>
        <v>0</v>
      </c>
      <c r="AG362" s="75"/>
      <c r="AH362" s="83"/>
      <c r="AI362" s="152">
        <f t="shared" si="376"/>
        <v>0</v>
      </c>
      <c r="AJ362" s="153">
        <f t="shared" si="377"/>
        <v>0</v>
      </c>
      <c r="AK362" s="153"/>
      <c r="AL362" s="78"/>
      <c r="AM362" s="78"/>
      <c r="AN362" s="148">
        <f>+AN363+AN364</f>
        <v>0</v>
      </c>
      <c r="AO362" s="75"/>
      <c r="AP362" s="83"/>
      <c r="AQ362" s="152">
        <f t="shared" si="378"/>
        <v>0</v>
      </c>
      <c r="AR362" s="153">
        <f t="shared" si="379"/>
        <v>0</v>
      </c>
      <c r="AS362" s="153"/>
    </row>
    <row r="363" spans="2:45" ht="15">
      <c r="B363" s="117"/>
      <c r="C363" s="117"/>
      <c r="D363" s="89" t="s">
        <v>575</v>
      </c>
      <c r="E363" s="90" t="s">
        <v>195</v>
      </c>
      <c r="F363" s="78"/>
      <c r="G363" s="78"/>
      <c r="H363" s="148">
        <f aca="true" t="shared" si="380" ref="H363:H364">+F363+G363</f>
        <v>0</v>
      </c>
      <c r="I363" s="78"/>
      <c r="J363" s="78"/>
      <c r="K363" s="148">
        <f aca="true" t="shared" si="381" ref="K363:K364">+I363+J363</f>
        <v>0</v>
      </c>
      <c r="L363" s="75"/>
      <c r="M363" s="83"/>
      <c r="N363" s="152">
        <f t="shared" si="373"/>
        <v>0</v>
      </c>
      <c r="O363" s="153">
        <f t="shared" si="374"/>
        <v>0</v>
      </c>
      <c r="P363" s="153"/>
      <c r="Q363" s="78"/>
      <c r="R363" s="78"/>
      <c r="S363" s="148">
        <f aca="true" t="shared" si="382" ref="S363:S364">+Q363+R363</f>
        <v>0</v>
      </c>
      <c r="T363" s="78"/>
      <c r="U363" s="78"/>
      <c r="V363" s="148">
        <f aca="true" t="shared" si="383" ref="V363:V364">+T363+U363</f>
        <v>0</v>
      </c>
      <c r="W363" s="148">
        <f t="shared" si="353"/>
        <v>0</v>
      </c>
      <c r="X363" s="75"/>
      <c r="Y363" s="83"/>
      <c r="Z363" s="84">
        <f t="shared" si="354"/>
        <v>0</v>
      </c>
      <c r="AA363" s="152">
        <f>IF(Parámetros!$D$18="N/A",0,W363-K363)</f>
        <v>0</v>
      </c>
      <c r="AB363" s="153">
        <f t="shared" si="375"/>
        <v>0</v>
      </c>
      <c r="AC363" s="153"/>
      <c r="AD363" s="85"/>
      <c r="AE363" s="85"/>
      <c r="AF363" s="148">
        <f aca="true" t="shared" si="384" ref="AF363:AF364">+AD363+AE363</f>
        <v>0</v>
      </c>
      <c r="AG363" s="75"/>
      <c r="AH363" s="83"/>
      <c r="AI363" s="152">
        <f t="shared" si="376"/>
        <v>0</v>
      </c>
      <c r="AJ363" s="153">
        <f t="shared" si="377"/>
        <v>0</v>
      </c>
      <c r="AK363" s="153"/>
      <c r="AL363" s="78"/>
      <c r="AM363" s="78"/>
      <c r="AN363" s="148">
        <f aca="true" t="shared" si="385" ref="AN363:AN364">+AL363+AM363</f>
        <v>0</v>
      </c>
      <c r="AO363" s="75"/>
      <c r="AP363" s="83"/>
      <c r="AQ363" s="152">
        <f t="shared" si="378"/>
        <v>0</v>
      </c>
      <c r="AR363" s="153">
        <f t="shared" si="379"/>
        <v>0</v>
      </c>
      <c r="AS363" s="153"/>
    </row>
    <row r="364" spans="2:45" ht="15">
      <c r="B364" s="117"/>
      <c r="C364" s="117"/>
      <c r="D364" s="89" t="s">
        <v>576</v>
      </c>
      <c r="E364" s="90" t="s">
        <v>196</v>
      </c>
      <c r="F364" s="78"/>
      <c r="G364" s="78"/>
      <c r="H364" s="148">
        <f t="shared" si="380"/>
        <v>0</v>
      </c>
      <c r="I364" s="78"/>
      <c r="J364" s="78"/>
      <c r="K364" s="148">
        <f t="shared" si="381"/>
        <v>0</v>
      </c>
      <c r="L364" s="75"/>
      <c r="M364" s="83"/>
      <c r="N364" s="152">
        <f t="shared" si="373"/>
        <v>0</v>
      </c>
      <c r="O364" s="153">
        <f t="shared" si="374"/>
        <v>0</v>
      </c>
      <c r="P364" s="153"/>
      <c r="Q364" s="78"/>
      <c r="R364" s="78"/>
      <c r="S364" s="148">
        <f t="shared" si="382"/>
        <v>0</v>
      </c>
      <c r="T364" s="78"/>
      <c r="U364" s="78"/>
      <c r="V364" s="148">
        <f t="shared" si="383"/>
        <v>0</v>
      </c>
      <c r="W364" s="148">
        <f t="shared" si="353"/>
        <v>0</v>
      </c>
      <c r="X364" s="75"/>
      <c r="Y364" s="83"/>
      <c r="Z364" s="84">
        <f t="shared" si="354"/>
        <v>0</v>
      </c>
      <c r="AA364" s="152">
        <f>IF(Parámetros!$D$18="N/A",0,W364-K364)</f>
        <v>0</v>
      </c>
      <c r="AB364" s="153">
        <f t="shared" si="375"/>
        <v>0</v>
      </c>
      <c r="AC364" s="153"/>
      <c r="AD364" s="85"/>
      <c r="AE364" s="85"/>
      <c r="AF364" s="148">
        <f t="shared" si="384"/>
        <v>0</v>
      </c>
      <c r="AG364" s="75"/>
      <c r="AH364" s="83"/>
      <c r="AI364" s="152">
        <f t="shared" si="376"/>
        <v>0</v>
      </c>
      <c r="AJ364" s="153">
        <f t="shared" si="377"/>
        <v>0</v>
      </c>
      <c r="AK364" s="153"/>
      <c r="AL364" s="78"/>
      <c r="AM364" s="78"/>
      <c r="AN364" s="148">
        <f t="shared" si="385"/>
        <v>0</v>
      </c>
      <c r="AO364" s="75"/>
      <c r="AP364" s="83"/>
      <c r="AQ364" s="152">
        <f t="shared" si="378"/>
        <v>0</v>
      </c>
      <c r="AR364" s="153">
        <f t="shared" si="379"/>
        <v>0</v>
      </c>
      <c r="AS364" s="153"/>
    </row>
    <row r="365" spans="2:45" ht="15">
      <c r="B365" s="117"/>
      <c r="C365" s="117"/>
      <c r="D365" s="118" t="s">
        <v>577</v>
      </c>
      <c r="E365" s="119" t="s">
        <v>320</v>
      </c>
      <c r="F365" s="78"/>
      <c r="G365" s="78"/>
      <c r="H365" s="148">
        <f>+H366+H367+H368+H371+H372+H373+H374+H375+H376+H377</f>
        <v>0</v>
      </c>
      <c r="I365" s="78"/>
      <c r="J365" s="78"/>
      <c r="K365" s="148">
        <f>+K366+K367+K368+K371+K372+K373+K374+K375+K376+K377</f>
        <v>0</v>
      </c>
      <c r="L365" s="75"/>
      <c r="M365" s="83"/>
      <c r="N365" s="152">
        <f t="shared" si="373"/>
        <v>0</v>
      </c>
      <c r="O365" s="153">
        <f t="shared" si="374"/>
        <v>0</v>
      </c>
      <c r="P365" s="153"/>
      <c r="Q365" s="78"/>
      <c r="R365" s="78"/>
      <c r="S365" s="148">
        <f>+S366+S367+S368+S371+S372+S373+S374+S375+S376+S377</f>
        <v>0</v>
      </c>
      <c r="T365" s="78"/>
      <c r="U365" s="78"/>
      <c r="V365" s="148">
        <f>+V366+V367+V368+V371+V372+V373+V374+V375+V376+V377</f>
        <v>0</v>
      </c>
      <c r="W365" s="148">
        <f t="shared" si="353"/>
        <v>0</v>
      </c>
      <c r="X365" s="75"/>
      <c r="Y365" s="83"/>
      <c r="Z365" s="84">
        <f t="shared" si="354"/>
        <v>0</v>
      </c>
      <c r="AA365" s="152">
        <f>IF(Parámetros!$D$18="N/A",0,W365-K365)</f>
        <v>0</v>
      </c>
      <c r="AB365" s="153">
        <f t="shared" si="375"/>
        <v>0</v>
      </c>
      <c r="AC365" s="153"/>
      <c r="AD365" s="85"/>
      <c r="AE365" s="85"/>
      <c r="AF365" s="148">
        <f>+AF366+AF367+AF368+AF371+AF372+AF373+AF374+AF375+AF376+AF377</f>
        <v>0</v>
      </c>
      <c r="AG365" s="75"/>
      <c r="AH365" s="83"/>
      <c r="AI365" s="152">
        <f t="shared" si="376"/>
        <v>0</v>
      </c>
      <c r="AJ365" s="153">
        <f t="shared" si="377"/>
        <v>0</v>
      </c>
      <c r="AK365" s="153"/>
      <c r="AL365" s="78"/>
      <c r="AM365" s="78"/>
      <c r="AN365" s="148">
        <f>+AN366+AN367+AN368+AN371+AN372+AN373+AN374+AN375+AN376+AN377</f>
        <v>0</v>
      </c>
      <c r="AO365" s="75"/>
      <c r="AP365" s="83"/>
      <c r="AQ365" s="152">
        <f t="shared" si="378"/>
        <v>0</v>
      </c>
      <c r="AR365" s="153">
        <f t="shared" si="379"/>
        <v>0</v>
      </c>
      <c r="AS365" s="153"/>
    </row>
    <row r="366" spans="2:45" ht="15">
      <c r="B366" s="117"/>
      <c r="C366" s="117"/>
      <c r="D366" s="89" t="s">
        <v>578</v>
      </c>
      <c r="E366" s="90" t="s">
        <v>200</v>
      </c>
      <c r="F366" s="78"/>
      <c r="G366" s="78"/>
      <c r="H366" s="148">
        <f aca="true" t="shared" si="386" ref="H366:H367">+F366+G366</f>
        <v>0</v>
      </c>
      <c r="I366" s="78"/>
      <c r="J366" s="78"/>
      <c r="K366" s="148">
        <f aca="true" t="shared" si="387" ref="K366:K367">+I366+J366</f>
        <v>0</v>
      </c>
      <c r="L366" s="75"/>
      <c r="M366" s="83"/>
      <c r="N366" s="152">
        <f t="shared" si="373"/>
        <v>0</v>
      </c>
      <c r="O366" s="153">
        <f t="shared" si="374"/>
        <v>0</v>
      </c>
      <c r="P366" s="153"/>
      <c r="Q366" s="78"/>
      <c r="R366" s="78"/>
      <c r="S366" s="148">
        <f aca="true" t="shared" si="388" ref="S366:S367">+Q366+R366</f>
        <v>0</v>
      </c>
      <c r="T366" s="78"/>
      <c r="U366" s="78"/>
      <c r="V366" s="148">
        <f aca="true" t="shared" si="389" ref="V366:V367">+T366+U366</f>
        <v>0</v>
      </c>
      <c r="W366" s="148">
        <f t="shared" si="353"/>
        <v>0</v>
      </c>
      <c r="X366" s="75"/>
      <c r="Y366" s="83"/>
      <c r="Z366" s="84">
        <f t="shared" si="354"/>
        <v>0</v>
      </c>
      <c r="AA366" s="152">
        <f>IF(Parámetros!$D$18="N/A",0,W366-K366)</f>
        <v>0</v>
      </c>
      <c r="AB366" s="153">
        <f t="shared" si="375"/>
        <v>0</v>
      </c>
      <c r="AC366" s="153"/>
      <c r="AD366" s="85"/>
      <c r="AE366" s="85"/>
      <c r="AF366" s="148">
        <f aca="true" t="shared" si="390" ref="AF366:AF367">+AD366+AE366</f>
        <v>0</v>
      </c>
      <c r="AG366" s="75"/>
      <c r="AH366" s="83"/>
      <c r="AI366" s="152">
        <f t="shared" si="376"/>
        <v>0</v>
      </c>
      <c r="AJ366" s="153">
        <f t="shared" si="377"/>
        <v>0</v>
      </c>
      <c r="AK366" s="153"/>
      <c r="AL366" s="78"/>
      <c r="AM366" s="78"/>
      <c r="AN366" s="148">
        <f aca="true" t="shared" si="391" ref="AN366:AN367">+AL366+AM366</f>
        <v>0</v>
      </c>
      <c r="AO366" s="75"/>
      <c r="AP366" s="83"/>
      <c r="AQ366" s="152">
        <f t="shared" si="378"/>
        <v>0</v>
      </c>
      <c r="AR366" s="153">
        <f t="shared" si="379"/>
        <v>0</v>
      </c>
      <c r="AS366" s="153"/>
    </row>
    <row r="367" spans="2:45" ht="15">
      <c r="B367" s="117"/>
      <c r="C367" s="117"/>
      <c r="D367" s="89" t="s">
        <v>579</v>
      </c>
      <c r="E367" s="90" t="s">
        <v>201</v>
      </c>
      <c r="F367" s="78"/>
      <c r="G367" s="78"/>
      <c r="H367" s="148">
        <f t="shared" si="386"/>
        <v>0</v>
      </c>
      <c r="I367" s="78"/>
      <c r="J367" s="78"/>
      <c r="K367" s="148">
        <f t="shared" si="387"/>
        <v>0</v>
      </c>
      <c r="L367" s="75"/>
      <c r="M367" s="83"/>
      <c r="N367" s="152">
        <f t="shared" si="373"/>
        <v>0</v>
      </c>
      <c r="O367" s="153">
        <f t="shared" si="374"/>
        <v>0</v>
      </c>
      <c r="P367" s="153"/>
      <c r="Q367" s="78"/>
      <c r="R367" s="78"/>
      <c r="S367" s="148">
        <f t="shared" si="388"/>
        <v>0</v>
      </c>
      <c r="T367" s="78"/>
      <c r="U367" s="78"/>
      <c r="V367" s="148">
        <f t="shared" si="389"/>
        <v>0</v>
      </c>
      <c r="W367" s="148">
        <f t="shared" si="353"/>
        <v>0</v>
      </c>
      <c r="X367" s="75"/>
      <c r="Y367" s="83"/>
      <c r="Z367" s="84">
        <f t="shared" si="354"/>
        <v>0</v>
      </c>
      <c r="AA367" s="152">
        <f>IF(Parámetros!$D$18="N/A",0,W367-K367)</f>
        <v>0</v>
      </c>
      <c r="AB367" s="153">
        <f t="shared" si="375"/>
        <v>0</v>
      </c>
      <c r="AC367" s="153"/>
      <c r="AD367" s="85"/>
      <c r="AE367" s="85"/>
      <c r="AF367" s="148">
        <f t="shared" si="390"/>
        <v>0</v>
      </c>
      <c r="AG367" s="75"/>
      <c r="AH367" s="83"/>
      <c r="AI367" s="152">
        <f t="shared" si="376"/>
        <v>0</v>
      </c>
      <c r="AJ367" s="153">
        <f t="shared" si="377"/>
        <v>0</v>
      </c>
      <c r="AK367" s="153"/>
      <c r="AL367" s="78"/>
      <c r="AM367" s="78"/>
      <c r="AN367" s="148">
        <f t="shared" si="391"/>
        <v>0</v>
      </c>
      <c r="AO367" s="75"/>
      <c r="AP367" s="83"/>
      <c r="AQ367" s="152">
        <f t="shared" si="378"/>
        <v>0</v>
      </c>
      <c r="AR367" s="153">
        <f t="shared" si="379"/>
        <v>0</v>
      </c>
      <c r="AS367" s="153"/>
    </row>
    <row r="368" spans="2:45" ht="15">
      <c r="B368" s="117"/>
      <c r="C368" s="117"/>
      <c r="D368" s="93" t="s">
        <v>580</v>
      </c>
      <c r="E368" s="94" t="s">
        <v>202</v>
      </c>
      <c r="F368" s="78"/>
      <c r="G368" s="78"/>
      <c r="H368" s="148">
        <f>+H369+H370</f>
        <v>0</v>
      </c>
      <c r="I368" s="78"/>
      <c r="J368" s="78"/>
      <c r="K368" s="148">
        <f>+K369+K370</f>
        <v>0</v>
      </c>
      <c r="L368" s="75"/>
      <c r="M368" s="83"/>
      <c r="N368" s="152">
        <f t="shared" si="373"/>
        <v>0</v>
      </c>
      <c r="O368" s="153">
        <f t="shared" si="374"/>
        <v>0</v>
      </c>
      <c r="P368" s="153"/>
      <c r="Q368" s="78"/>
      <c r="R368" s="78"/>
      <c r="S368" s="148">
        <f>+S369+S370</f>
        <v>0</v>
      </c>
      <c r="T368" s="78"/>
      <c r="U368" s="78"/>
      <c r="V368" s="148">
        <f>+V369+V370</f>
        <v>0</v>
      </c>
      <c r="W368" s="148">
        <f t="shared" si="353"/>
        <v>0</v>
      </c>
      <c r="X368" s="75"/>
      <c r="Y368" s="83"/>
      <c r="Z368" s="84">
        <f t="shared" si="354"/>
        <v>0</v>
      </c>
      <c r="AA368" s="152">
        <f>IF(Parámetros!$D$18="N/A",0,W368-K368)</f>
        <v>0</v>
      </c>
      <c r="AB368" s="153">
        <f t="shared" si="375"/>
        <v>0</v>
      </c>
      <c r="AC368" s="153"/>
      <c r="AD368" s="85"/>
      <c r="AE368" s="85"/>
      <c r="AF368" s="148">
        <f>+AF369+AF370</f>
        <v>0</v>
      </c>
      <c r="AG368" s="75"/>
      <c r="AH368" s="83"/>
      <c r="AI368" s="152">
        <f t="shared" si="376"/>
        <v>0</v>
      </c>
      <c r="AJ368" s="153">
        <f t="shared" si="377"/>
        <v>0</v>
      </c>
      <c r="AK368" s="153"/>
      <c r="AL368" s="78"/>
      <c r="AM368" s="78"/>
      <c r="AN368" s="148">
        <f>+AN369+AN370</f>
        <v>0</v>
      </c>
      <c r="AO368" s="75"/>
      <c r="AP368" s="83"/>
      <c r="AQ368" s="152">
        <f t="shared" si="378"/>
        <v>0</v>
      </c>
      <c r="AR368" s="153">
        <f t="shared" si="379"/>
        <v>0</v>
      </c>
      <c r="AS368" s="153"/>
    </row>
    <row r="369" spans="2:45" ht="15">
      <c r="B369" s="117"/>
      <c r="C369" s="117"/>
      <c r="D369" s="95" t="s">
        <v>581</v>
      </c>
      <c r="E369" s="96" t="s">
        <v>203</v>
      </c>
      <c r="F369" s="78"/>
      <c r="G369" s="78"/>
      <c r="H369" s="148">
        <f aca="true" t="shared" si="392" ref="H369:H377">+F369+G369</f>
        <v>0</v>
      </c>
      <c r="I369" s="78"/>
      <c r="J369" s="78"/>
      <c r="K369" s="148">
        <f aca="true" t="shared" si="393" ref="K369:K377">+I369+J369</f>
        <v>0</v>
      </c>
      <c r="L369" s="75"/>
      <c r="M369" s="83"/>
      <c r="N369" s="152">
        <f t="shared" si="373"/>
        <v>0</v>
      </c>
      <c r="O369" s="153">
        <f t="shared" si="374"/>
        <v>0</v>
      </c>
      <c r="P369" s="153"/>
      <c r="Q369" s="78"/>
      <c r="R369" s="78"/>
      <c r="S369" s="148">
        <f aca="true" t="shared" si="394" ref="S369:S377">+Q369+R369</f>
        <v>0</v>
      </c>
      <c r="T369" s="78"/>
      <c r="U369" s="78"/>
      <c r="V369" s="148">
        <f aca="true" t="shared" si="395" ref="V369:V377">+T369+U369</f>
        <v>0</v>
      </c>
      <c r="W369" s="148">
        <f t="shared" si="353"/>
        <v>0</v>
      </c>
      <c r="X369" s="75"/>
      <c r="Y369" s="83"/>
      <c r="Z369" s="84">
        <f t="shared" si="354"/>
        <v>0</v>
      </c>
      <c r="AA369" s="152">
        <f>IF(Parámetros!$D$18="N/A",0,W369-K369)</f>
        <v>0</v>
      </c>
      <c r="AB369" s="153">
        <f t="shared" si="375"/>
        <v>0</v>
      </c>
      <c r="AC369" s="153"/>
      <c r="AD369" s="85"/>
      <c r="AE369" s="85"/>
      <c r="AF369" s="148">
        <f aca="true" t="shared" si="396" ref="AF369:AF377">+AD369+AE369</f>
        <v>0</v>
      </c>
      <c r="AG369" s="75"/>
      <c r="AH369" s="83"/>
      <c r="AI369" s="152">
        <f t="shared" si="376"/>
        <v>0</v>
      </c>
      <c r="AJ369" s="153">
        <f t="shared" si="377"/>
        <v>0</v>
      </c>
      <c r="AK369" s="153"/>
      <c r="AL369" s="78"/>
      <c r="AM369" s="78"/>
      <c r="AN369" s="148">
        <f aca="true" t="shared" si="397" ref="AN369:AN377">+AL369+AM369</f>
        <v>0</v>
      </c>
      <c r="AO369" s="75"/>
      <c r="AP369" s="83"/>
      <c r="AQ369" s="152">
        <f t="shared" si="378"/>
        <v>0</v>
      </c>
      <c r="AR369" s="153">
        <f t="shared" si="379"/>
        <v>0</v>
      </c>
      <c r="AS369" s="153"/>
    </row>
    <row r="370" spans="2:45" ht="15">
      <c r="B370" s="117"/>
      <c r="C370" s="117"/>
      <c r="D370" s="95" t="s">
        <v>582</v>
      </c>
      <c r="E370" s="96" t="s">
        <v>204</v>
      </c>
      <c r="F370" s="78"/>
      <c r="G370" s="78"/>
      <c r="H370" s="148">
        <f t="shared" si="392"/>
        <v>0</v>
      </c>
      <c r="I370" s="78"/>
      <c r="J370" s="78"/>
      <c r="K370" s="148">
        <f t="shared" si="393"/>
        <v>0</v>
      </c>
      <c r="L370" s="75"/>
      <c r="M370" s="83"/>
      <c r="N370" s="152">
        <f t="shared" si="373"/>
        <v>0</v>
      </c>
      <c r="O370" s="153">
        <f t="shared" si="374"/>
        <v>0</v>
      </c>
      <c r="P370" s="153"/>
      <c r="Q370" s="78"/>
      <c r="R370" s="78"/>
      <c r="S370" s="148">
        <f t="shared" si="394"/>
        <v>0</v>
      </c>
      <c r="T370" s="78"/>
      <c r="U370" s="78"/>
      <c r="V370" s="148">
        <f t="shared" si="395"/>
        <v>0</v>
      </c>
      <c r="W370" s="148">
        <f t="shared" si="353"/>
        <v>0</v>
      </c>
      <c r="X370" s="75"/>
      <c r="Y370" s="83"/>
      <c r="Z370" s="84">
        <f t="shared" si="354"/>
        <v>0</v>
      </c>
      <c r="AA370" s="152">
        <f>IF(Parámetros!$D$18="N/A",0,W370-K370)</f>
        <v>0</v>
      </c>
      <c r="AB370" s="153">
        <f t="shared" si="375"/>
        <v>0</v>
      </c>
      <c r="AC370" s="153"/>
      <c r="AD370" s="85"/>
      <c r="AE370" s="85"/>
      <c r="AF370" s="148">
        <f t="shared" si="396"/>
        <v>0</v>
      </c>
      <c r="AG370" s="75"/>
      <c r="AH370" s="83"/>
      <c r="AI370" s="152">
        <f t="shared" si="376"/>
        <v>0</v>
      </c>
      <c r="AJ370" s="153">
        <f t="shared" si="377"/>
        <v>0</v>
      </c>
      <c r="AK370" s="153"/>
      <c r="AL370" s="78"/>
      <c r="AM370" s="78"/>
      <c r="AN370" s="148">
        <f t="shared" si="397"/>
        <v>0</v>
      </c>
      <c r="AO370" s="75"/>
      <c r="AP370" s="83"/>
      <c r="AQ370" s="152">
        <f t="shared" si="378"/>
        <v>0</v>
      </c>
      <c r="AR370" s="153">
        <f t="shared" si="379"/>
        <v>0</v>
      </c>
      <c r="AS370" s="153"/>
    </row>
    <row r="371" spans="2:45" ht="15">
      <c r="B371" s="117"/>
      <c r="C371" s="117"/>
      <c r="D371" s="89" t="s">
        <v>583</v>
      </c>
      <c r="E371" s="90" t="s">
        <v>205</v>
      </c>
      <c r="F371" s="78"/>
      <c r="G371" s="78"/>
      <c r="H371" s="148">
        <f t="shared" si="392"/>
        <v>0</v>
      </c>
      <c r="I371" s="78"/>
      <c r="J371" s="78"/>
      <c r="K371" s="148">
        <f t="shared" si="393"/>
        <v>0</v>
      </c>
      <c r="L371" s="75"/>
      <c r="M371" s="83"/>
      <c r="N371" s="152">
        <f t="shared" si="373"/>
        <v>0</v>
      </c>
      <c r="O371" s="153">
        <f t="shared" si="374"/>
        <v>0</v>
      </c>
      <c r="P371" s="153"/>
      <c r="Q371" s="78"/>
      <c r="R371" s="78"/>
      <c r="S371" s="148">
        <f t="shared" si="394"/>
        <v>0</v>
      </c>
      <c r="T371" s="78"/>
      <c r="U371" s="78"/>
      <c r="V371" s="148">
        <f t="shared" si="395"/>
        <v>0</v>
      </c>
      <c r="W371" s="148">
        <f t="shared" si="353"/>
        <v>0</v>
      </c>
      <c r="X371" s="75"/>
      <c r="Y371" s="83"/>
      <c r="Z371" s="84">
        <f t="shared" si="354"/>
        <v>0</v>
      </c>
      <c r="AA371" s="152">
        <f>IF(Parámetros!$D$18="N/A",0,W371-K371)</f>
        <v>0</v>
      </c>
      <c r="AB371" s="153">
        <f t="shared" si="375"/>
        <v>0</v>
      </c>
      <c r="AC371" s="153"/>
      <c r="AD371" s="85"/>
      <c r="AE371" s="85"/>
      <c r="AF371" s="148">
        <f t="shared" si="396"/>
        <v>0</v>
      </c>
      <c r="AG371" s="75"/>
      <c r="AH371" s="83"/>
      <c r="AI371" s="152">
        <f t="shared" si="376"/>
        <v>0</v>
      </c>
      <c r="AJ371" s="153">
        <f t="shared" si="377"/>
        <v>0</v>
      </c>
      <c r="AK371" s="153"/>
      <c r="AL371" s="78"/>
      <c r="AM371" s="78"/>
      <c r="AN371" s="148">
        <f t="shared" si="397"/>
        <v>0</v>
      </c>
      <c r="AO371" s="75"/>
      <c r="AP371" s="83"/>
      <c r="AQ371" s="152">
        <f t="shared" si="378"/>
        <v>0</v>
      </c>
      <c r="AR371" s="153">
        <f t="shared" si="379"/>
        <v>0</v>
      </c>
      <c r="AS371" s="153"/>
    </row>
    <row r="372" spans="2:45" ht="15">
      <c r="B372" s="117"/>
      <c r="C372" s="117"/>
      <c r="D372" s="89" t="s">
        <v>584</v>
      </c>
      <c r="E372" s="90" t="s">
        <v>206</v>
      </c>
      <c r="F372" s="78"/>
      <c r="G372" s="78"/>
      <c r="H372" s="148">
        <f t="shared" si="392"/>
        <v>0</v>
      </c>
      <c r="I372" s="78"/>
      <c r="J372" s="78"/>
      <c r="K372" s="148">
        <f t="shared" si="393"/>
        <v>0</v>
      </c>
      <c r="L372" s="75"/>
      <c r="M372" s="83"/>
      <c r="N372" s="152">
        <f t="shared" si="373"/>
        <v>0</v>
      </c>
      <c r="O372" s="153">
        <f t="shared" si="374"/>
        <v>0</v>
      </c>
      <c r="P372" s="153"/>
      <c r="Q372" s="78"/>
      <c r="R372" s="78"/>
      <c r="S372" s="148">
        <f t="shared" si="394"/>
        <v>0</v>
      </c>
      <c r="T372" s="78"/>
      <c r="U372" s="78"/>
      <c r="V372" s="148">
        <f t="shared" si="395"/>
        <v>0</v>
      </c>
      <c r="W372" s="148">
        <f t="shared" si="353"/>
        <v>0</v>
      </c>
      <c r="X372" s="75"/>
      <c r="Y372" s="83"/>
      <c r="Z372" s="84">
        <f t="shared" si="354"/>
        <v>0</v>
      </c>
      <c r="AA372" s="152">
        <f>IF(Parámetros!$D$18="N/A",0,W372-K372)</f>
        <v>0</v>
      </c>
      <c r="AB372" s="153">
        <f t="shared" si="375"/>
        <v>0</v>
      </c>
      <c r="AC372" s="153"/>
      <c r="AD372" s="85"/>
      <c r="AE372" s="85"/>
      <c r="AF372" s="148">
        <f t="shared" si="396"/>
        <v>0</v>
      </c>
      <c r="AG372" s="75"/>
      <c r="AH372" s="83"/>
      <c r="AI372" s="152">
        <f t="shared" si="376"/>
        <v>0</v>
      </c>
      <c r="AJ372" s="153">
        <f t="shared" si="377"/>
        <v>0</v>
      </c>
      <c r="AK372" s="153"/>
      <c r="AL372" s="78"/>
      <c r="AM372" s="78"/>
      <c r="AN372" s="148">
        <f t="shared" si="397"/>
        <v>0</v>
      </c>
      <c r="AO372" s="75"/>
      <c r="AP372" s="83"/>
      <c r="AQ372" s="152">
        <f t="shared" si="378"/>
        <v>0</v>
      </c>
      <c r="AR372" s="153">
        <f t="shared" si="379"/>
        <v>0</v>
      </c>
      <c r="AS372" s="153"/>
    </row>
    <row r="373" spans="2:45" ht="15">
      <c r="B373" s="117"/>
      <c r="C373" s="117"/>
      <c r="D373" s="89" t="s">
        <v>585</v>
      </c>
      <c r="E373" s="90" t="s">
        <v>207</v>
      </c>
      <c r="F373" s="78"/>
      <c r="G373" s="78"/>
      <c r="H373" s="148">
        <f t="shared" si="392"/>
        <v>0</v>
      </c>
      <c r="I373" s="78"/>
      <c r="J373" s="78"/>
      <c r="K373" s="148">
        <f t="shared" si="393"/>
        <v>0</v>
      </c>
      <c r="L373" s="75"/>
      <c r="M373" s="83"/>
      <c r="N373" s="152">
        <f t="shared" si="373"/>
        <v>0</v>
      </c>
      <c r="O373" s="153">
        <f t="shared" si="374"/>
        <v>0</v>
      </c>
      <c r="P373" s="153"/>
      <c r="Q373" s="78"/>
      <c r="R373" s="78"/>
      <c r="S373" s="148">
        <f t="shared" si="394"/>
        <v>0</v>
      </c>
      <c r="T373" s="78"/>
      <c r="U373" s="78"/>
      <c r="V373" s="148">
        <f t="shared" si="395"/>
        <v>0</v>
      </c>
      <c r="W373" s="148">
        <f t="shared" si="353"/>
        <v>0</v>
      </c>
      <c r="X373" s="75"/>
      <c r="Y373" s="83"/>
      <c r="Z373" s="84">
        <f t="shared" si="354"/>
        <v>0</v>
      </c>
      <c r="AA373" s="152">
        <f>IF(Parámetros!$D$18="N/A",0,W373-K373)</f>
        <v>0</v>
      </c>
      <c r="AB373" s="153">
        <f t="shared" si="375"/>
        <v>0</v>
      </c>
      <c r="AC373" s="153"/>
      <c r="AD373" s="85"/>
      <c r="AE373" s="85"/>
      <c r="AF373" s="148">
        <f t="shared" si="396"/>
        <v>0</v>
      </c>
      <c r="AG373" s="75"/>
      <c r="AH373" s="83"/>
      <c r="AI373" s="152">
        <f t="shared" si="376"/>
        <v>0</v>
      </c>
      <c r="AJ373" s="153">
        <f t="shared" si="377"/>
        <v>0</v>
      </c>
      <c r="AK373" s="153"/>
      <c r="AL373" s="78"/>
      <c r="AM373" s="78"/>
      <c r="AN373" s="148">
        <f t="shared" si="397"/>
        <v>0</v>
      </c>
      <c r="AO373" s="75"/>
      <c r="AP373" s="83"/>
      <c r="AQ373" s="152">
        <f t="shared" si="378"/>
        <v>0</v>
      </c>
      <c r="AR373" s="153">
        <f t="shared" si="379"/>
        <v>0</v>
      </c>
      <c r="AS373" s="153"/>
    </row>
    <row r="374" spans="2:45" ht="15">
      <c r="B374" s="88"/>
      <c r="C374" s="88"/>
      <c r="D374" s="89" t="s">
        <v>586</v>
      </c>
      <c r="E374" s="90" t="s">
        <v>208</v>
      </c>
      <c r="F374" s="78"/>
      <c r="G374" s="78"/>
      <c r="H374" s="148">
        <f t="shared" si="392"/>
        <v>0</v>
      </c>
      <c r="I374" s="78"/>
      <c r="J374" s="78"/>
      <c r="K374" s="148">
        <f t="shared" si="393"/>
        <v>0</v>
      </c>
      <c r="L374" s="75"/>
      <c r="M374" s="83"/>
      <c r="N374" s="152">
        <f t="shared" si="373"/>
        <v>0</v>
      </c>
      <c r="O374" s="153">
        <f t="shared" si="374"/>
        <v>0</v>
      </c>
      <c r="P374" s="153"/>
      <c r="Q374" s="78"/>
      <c r="R374" s="78"/>
      <c r="S374" s="148">
        <f t="shared" si="394"/>
        <v>0</v>
      </c>
      <c r="T374" s="78"/>
      <c r="U374" s="78"/>
      <c r="V374" s="148">
        <f t="shared" si="395"/>
        <v>0</v>
      </c>
      <c r="W374" s="148">
        <f t="shared" si="353"/>
        <v>0</v>
      </c>
      <c r="X374" s="75"/>
      <c r="Y374" s="83"/>
      <c r="Z374" s="84">
        <f t="shared" si="354"/>
        <v>0</v>
      </c>
      <c r="AA374" s="152">
        <f>IF(Parámetros!$D$18="N/A",0,W374-K374)</f>
        <v>0</v>
      </c>
      <c r="AB374" s="153">
        <f t="shared" si="375"/>
        <v>0</v>
      </c>
      <c r="AC374" s="153"/>
      <c r="AD374" s="85"/>
      <c r="AE374" s="85"/>
      <c r="AF374" s="148">
        <f t="shared" si="396"/>
        <v>0</v>
      </c>
      <c r="AG374" s="75"/>
      <c r="AH374" s="83"/>
      <c r="AI374" s="152">
        <f t="shared" si="376"/>
        <v>0</v>
      </c>
      <c r="AJ374" s="153">
        <f t="shared" si="377"/>
        <v>0</v>
      </c>
      <c r="AK374" s="153"/>
      <c r="AL374" s="78"/>
      <c r="AM374" s="78"/>
      <c r="AN374" s="148">
        <f t="shared" si="397"/>
        <v>0</v>
      </c>
      <c r="AO374" s="75"/>
      <c r="AP374" s="83"/>
      <c r="AQ374" s="152">
        <f t="shared" si="378"/>
        <v>0</v>
      </c>
      <c r="AR374" s="153">
        <f t="shared" si="379"/>
        <v>0</v>
      </c>
      <c r="AS374" s="153"/>
    </row>
    <row r="375" spans="2:45" ht="15">
      <c r="B375" s="88"/>
      <c r="C375" s="88"/>
      <c r="D375" s="89" t="s">
        <v>587</v>
      </c>
      <c r="E375" s="90" t="s">
        <v>209</v>
      </c>
      <c r="F375" s="78"/>
      <c r="G375" s="78"/>
      <c r="H375" s="148">
        <f t="shared" si="392"/>
        <v>0</v>
      </c>
      <c r="I375" s="78"/>
      <c r="J375" s="78"/>
      <c r="K375" s="148">
        <f t="shared" si="393"/>
        <v>0</v>
      </c>
      <c r="L375" s="75"/>
      <c r="M375" s="83"/>
      <c r="N375" s="152">
        <f t="shared" si="373"/>
        <v>0</v>
      </c>
      <c r="O375" s="153">
        <f t="shared" si="374"/>
        <v>0</v>
      </c>
      <c r="P375" s="153"/>
      <c r="Q375" s="78"/>
      <c r="R375" s="78"/>
      <c r="S375" s="148">
        <f t="shared" si="394"/>
        <v>0</v>
      </c>
      <c r="T375" s="78"/>
      <c r="U375" s="78"/>
      <c r="V375" s="148">
        <f t="shared" si="395"/>
        <v>0</v>
      </c>
      <c r="W375" s="148">
        <f t="shared" si="353"/>
        <v>0</v>
      </c>
      <c r="X375" s="75"/>
      <c r="Y375" s="83"/>
      <c r="Z375" s="84">
        <f t="shared" si="354"/>
        <v>0</v>
      </c>
      <c r="AA375" s="152">
        <f>IF(Parámetros!$D$18="N/A",0,W375-K375)</f>
        <v>0</v>
      </c>
      <c r="AB375" s="153">
        <f t="shared" si="375"/>
        <v>0</v>
      </c>
      <c r="AC375" s="153"/>
      <c r="AD375" s="85"/>
      <c r="AE375" s="85"/>
      <c r="AF375" s="148">
        <f t="shared" si="396"/>
        <v>0</v>
      </c>
      <c r="AG375" s="75"/>
      <c r="AH375" s="83"/>
      <c r="AI375" s="152">
        <f t="shared" si="376"/>
        <v>0</v>
      </c>
      <c r="AJ375" s="153">
        <f t="shared" si="377"/>
        <v>0</v>
      </c>
      <c r="AK375" s="153"/>
      <c r="AL375" s="78"/>
      <c r="AM375" s="78"/>
      <c r="AN375" s="148">
        <f t="shared" si="397"/>
        <v>0</v>
      </c>
      <c r="AO375" s="75"/>
      <c r="AP375" s="83"/>
      <c r="AQ375" s="152">
        <f t="shared" si="378"/>
        <v>0</v>
      </c>
      <c r="AR375" s="153">
        <f t="shared" si="379"/>
        <v>0</v>
      </c>
      <c r="AS375" s="153"/>
    </row>
    <row r="376" spans="2:45" ht="25.5">
      <c r="B376" s="88"/>
      <c r="C376" s="88"/>
      <c r="D376" s="89" t="s">
        <v>588</v>
      </c>
      <c r="E376" s="90" t="s">
        <v>321</v>
      </c>
      <c r="F376" s="78"/>
      <c r="G376" s="78"/>
      <c r="H376" s="148">
        <f t="shared" si="392"/>
        <v>0</v>
      </c>
      <c r="I376" s="78"/>
      <c r="J376" s="78"/>
      <c r="K376" s="148">
        <f t="shared" si="393"/>
        <v>0</v>
      </c>
      <c r="L376" s="75"/>
      <c r="M376" s="83"/>
      <c r="N376" s="152">
        <f t="shared" si="373"/>
        <v>0</v>
      </c>
      <c r="O376" s="153">
        <f t="shared" si="374"/>
        <v>0</v>
      </c>
      <c r="P376" s="153"/>
      <c r="Q376" s="78"/>
      <c r="R376" s="78"/>
      <c r="S376" s="148">
        <f t="shared" si="394"/>
        <v>0</v>
      </c>
      <c r="T376" s="78"/>
      <c r="U376" s="78"/>
      <c r="V376" s="148">
        <f t="shared" si="395"/>
        <v>0</v>
      </c>
      <c r="W376" s="148">
        <f t="shared" si="353"/>
        <v>0</v>
      </c>
      <c r="X376" s="75"/>
      <c r="Y376" s="83"/>
      <c r="Z376" s="84">
        <f t="shared" si="354"/>
        <v>0</v>
      </c>
      <c r="AA376" s="152">
        <f>IF(Parámetros!$D$18="N/A",0,W376-K376)</f>
        <v>0</v>
      </c>
      <c r="AB376" s="153">
        <f t="shared" si="375"/>
        <v>0</v>
      </c>
      <c r="AC376" s="153"/>
      <c r="AD376" s="85"/>
      <c r="AE376" s="85"/>
      <c r="AF376" s="148">
        <f t="shared" si="396"/>
        <v>0</v>
      </c>
      <c r="AG376" s="75"/>
      <c r="AH376" s="83"/>
      <c r="AI376" s="152">
        <f t="shared" si="376"/>
        <v>0</v>
      </c>
      <c r="AJ376" s="153">
        <f t="shared" si="377"/>
        <v>0</v>
      </c>
      <c r="AK376" s="153"/>
      <c r="AL376" s="78"/>
      <c r="AM376" s="78"/>
      <c r="AN376" s="148">
        <f t="shared" si="397"/>
        <v>0</v>
      </c>
      <c r="AO376" s="75"/>
      <c r="AP376" s="83"/>
      <c r="AQ376" s="152">
        <f t="shared" si="378"/>
        <v>0</v>
      </c>
      <c r="AR376" s="153">
        <f t="shared" si="379"/>
        <v>0</v>
      </c>
      <c r="AS376" s="153"/>
    </row>
    <row r="377" spans="2:45" ht="15">
      <c r="B377" s="117"/>
      <c r="C377" s="117"/>
      <c r="D377" s="89" t="s">
        <v>589</v>
      </c>
      <c r="E377" s="90" t="s">
        <v>322</v>
      </c>
      <c r="F377" s="78"/>
      <c r="G377" s="78"/>
      <c r="H377" s="148">
        <f t="shared" si="392"/>
        <v>0</v>
      </c>
      <c r="I377" s="78"/>
      <c r="J377" s="78"/>
      <c r="K377" s="148">
        <f t="shared" si="393"/>
        <v>0</v>
      </c>
      <c r="L377" s="75"/>
      <c r="M377" s="83"/>
      <c r="N377" s="152">
        <f t="shared" si="373"/>
        <v>0</v>
      </c>
      <c r="O377" s="153">
        <f t="shared" si="374"/>
        <v>0</v>
      </c>
      <c r="P377" s="153"/>
      <c r="Q377" s="78"/>
      <c r="R377" s="78"/>
      <c r="S377" s="148">
        <f t="shared" si="394"/>
        <v>0</v>
      </c>
      <c r="T377" s="78"/>
      <c r="U377" s="78"/>
      <c r="V377" s="148">
        <f t="shared" si="395"/>
        <v>0</v>
      </c>
      <c r="W377" s="148">
        <f t="shared" si="353"/>
        <v>0</v>
      </c>
      <c r="X377" s="75"/>
      <c r="Y377" s="83"/>
      <c r="Z377" s="84">
        <f t="shared" si="354"/>
        <v>0</v>
      </c>
      <c r="AA377" s="152">
        <f>IF(Parámetros!$D$18="N/A",0,W377-K377)</f>
        <v>0</v>
      </c>
      <c r="AB377" s="153">
        <f t="shared" si="375"/>
        <v>0</v>
      </c>
      <c r="AC377" s="153"/>
      <c r="AD377" s="85"/>
      <c r="AE377" s="85"/>
      <c r="AF377" s="148">
        <f t="shared" si="396"/>
        <v>0</v>
      </c>
      <c r="AG377" s="75"/>
      <c r="AH377" s="83"/>
      <c r="AI377" s="152">
        <f t="shared" si="376"/>
        <v>0</v>
      </c>
      <c r="AJ377" s="153">
        <f t="shared" si="377"/>
        <v>0</v>
      </c>
      <c r="AK377" s="153"/>
      <c r="AL377" s="78"/>
      <c r="AM377" s="78"/>
      <c r="AN377" s="148">
        <f t="shared" si="397"/>
        <v>0</v>
      </c>
      <c r="AO377" s="75"/>
      <c r="AP377" s="83"/>
      <c r="AQ377" s="152">
        <f t="shared" si="378"/>
        <v>0</v>
      </c>
      <c r="AR377" s="153">
        <f t="shared" si="379"/>
        <v>0</v>
      </c>
      <c r="AS377" s="153"/>
    </row>
    <row r="378" spans="2:45" ht="30.75" customHeight="1">
      <c r="B378" s="116"/>
      <c r="C378" s="116"/>
      <c r="D378" s="83"/>
      <c r="E378" s="120" t="s">
        <v>107</v>
      </c>
      <c r="F378" s="78">
        <f>SUM(F198:F377)</f>
        <v>100</v>
      </c>
      <c r="G378" s="78">
        <f>SUM(G198:G377)</f>
        <v>0</v>
      </c>
      <c r="H378" s="150">
        <f aca="true" t="shared" si="398" ref="H378">+H198+H200+H243+H286+H333+H351</f>
        <v>100</v>
      </c>
      <c r="I378" s="78">
        <f aca="true" t="shared" si="399" ref="I378:J378">SUM(I198:I377)</f>
        <v>120</v>
      </c>
      <c r="J378" s="78">
        <f t="shared" si="399"/>
        <v>0</v>
      </c>
      <c r="K378" s="150">
        <f aca="true" t="shared" si="400" ref="K378">+K198+K200+K243+K286+K333+K351</f>
        <v>120</v>
      </c>
      <c r="L378" s="75"/>
      <c r="M378" s="83"/>
      <c r="N378" s="152">
        <f>+N198+N200+N243+N286+N333+N351</f>
        <v>20</v>
      </c>
      <c r="O378" s="156"/>
      <c r="P378" s="156"/>
      <c r="Q378" s="78">
        <f aca="true" t="shared" si="401" ref="Q378">SUM(Q198:Q377)</f>
        <v>60</v>
      </c>
      <c r="R378" s="78">
        <f aca="true" t="shared" si="402" ref="R378">SUM(R198:R377)</f>
        <v>0</v>
      </c>
      <c r="S378" s="150">
        <f aca="true" t="shared" si="403" ref="S378">+S198+S200+S243+S286+S333+S351</f>
        <v>60</v>
      </c>
      <c r="T378" s="78">
        <f aca="true" t="shared" si="404" ref="T378">SUM(T198:T377)</f>
        <v>70</v>
      </c>
      <c r="U378" s="78">
        <f aca="true" t="shared" si="405" ref="U378">SUM(U198:U377)</f>
        <v>0</v>
      </c>
      <c r="V378" s="150">
        <f aca="true" t="shared" si="406" ref="V378">+V198+V200+V243+V286+V333+V351</f>
        <v>70</v>
      </c>
      <c r="W378" s="150">
        <f aca="true" t="shared" si="407" ref="W378">+W198+W200+W243+W286+W333+W351</f>
        <v>130</v>
      </c>
      <c r="X378" s="75"/>
      <c r="Y378" s="83"/>
      <c r="Z378" s="83"/>
      <c r="AA378" s="152">
        <f>IF(Parámetros!$D$18="N/A",0,W378-K378)</f>
        <v>0</v>
      </c>
      <c r="AB378" s="156"/>
      <c r="AC378" s="156"/>
      <c r="AD378" s="78">
        <f aca="true" t="shared" si="408" ref="AD378">SUM(AD198:AD377)</f>
        <v>120</v>
      </c>
      <c r="AE378" s="78">
        <f aca="true" t="shared" si="409" ref="AE378">SUM(AE198:AE377)</f>
        <v>0</v>
      </c>
      <c r="AF378" s="150">
        <f aca="true" t="shared" si="410" ref="AF378">+AF198+AF200+AF243+AF286+AF333+AF351</f>
        <v>120</v>
      </c>
      <c r="AG378" s="75"/>
      <c r="AH378" s="83"/>
      <c r="AI378" s="152">
        <f>+AI198+AI200+AI243+AI286+AI333+AI351</f>
        <v>0</v>
      </c>
      <c r="AJ378" s="156"/>
      <c r="AK378" s="156"/>
      <c r="AL378" s="78">
        <f aca="true" t="shared" si="411" ref="AL378">SUM(AL198:AL377)</f>
        <v>140</v>
      </c>
      <c r="AM378" s="78">
        <f aca="true" t="shared" si="412" ref="AM378">SUM(AM198:AM377)</f>
        <v>0</v>
      </c>
      <c r="AN378" s="150">
        <f aca="true" t="shared" si="413" ref="AN378">+AN198+AN200+AN243+AN286+AN333+AN351</f>
        <v>140</v>
      </c>
      <c r="AO378" s="75"/>
      <c r="AP378" s="83"/>
      <c r="AQ378" s="152">
        <f>+AQ198+AQ200+AQ243+AQ286+AQ333+AQ351</f>
        <v>20</v>
      </c>
      <c r="AR378" s="156"/>
      <c r="AS378" s="156"/>
    </row>
    <row r="379" spans="2:45" ht="15">
      <c r="B379" s="117"/>
      <c r="C379" s="117"/>
      <c r="D379" s="122"/>
      <c r="E379" s="122"/>
      <c r="F379" s="123"/>
      <c r="G379" s="123"/>
      <c r="H379" s="151"/>
      <c r="I379" s="123"/>
      <c r="J379" s="123"/>
      <c r="K379" s="151"/>
      <c r="L379" s="124"/>
      <c r="M379" s="122"/>
      <c r="N379" s="157"/>
      <c r="O379" s="157"/>
      <c r="P379" s="157"/>
      <c r="Q379" s="123"/>
      <c r="R379" s="123"/>
      <c r="S379" s="151"/>
      <c r="T379" s="123"/>
      <c r="U379" s="123"/>
      <c r="V379" s="151"/>
      <c r="W379" s="151"/>
      <c r="X379" s="124"/>
      <c r="Y379" s="122"/>
      <c r="Z379" s="122"/>
      <c r="AA379" s="157"/>
      <c r="AB379" s="157"/>
      <c r="AC379" s="157"/>
      <c r="AD379" s="124"/>
      <c r="AE379" s="124"/>
      <c r="AF379" s="151"/>
      <c r="AG379" s="124"/>
      <c r="AH379" s="122"/>
      <c r="AI379" s="157"/>
      <c r="AJ379" s="157"/>
      <c r="AK379" s="157"/>
      <c r="AL379" s="123"/>
      <c r="AM379" s="123"/>
      <c r="AN379" s="151"/>
      <c r="AO379" s="124"/>
      <c r="AP379" s="122"/>
      <c r="AQ379" s="157"/>
      <c r="AR379" s="157"/>
      <c r="AS379" s="157"/>
    </row>
    <row r="380" spans="2:45" ht="15">
      <c r="B380" s="117"/>
      <c r="C380" s="117"/>
      <c r="D380" s="83"/>
      <c r="E380" s="125" t="s">
        <v>108</v>
      </c>
      <c r="F380" s="78"/>
      <c r="G380" s="78"/>
      <c r="H380" s="148"/>
      <c r="I380" s="78"/>
      <c r="J380" s="78"/>
      <c r="K380" s="148"/>
      <c r="L380" s="75"/>
      <c r="M380" s="83"/>
      <c r="N380" s="156"/>
      <c r="O380" s="156"/>
      <c r="P380" s="156"/>
      <c r="Q380" s="78"/>
      <c r="R380" s="78"/>
      <c r="S380" s="148"/>
      <c r="T380" s="78"/>
      <c r="U380" s="78"/>
      <c r="V380" s="148"/>
      <c r="W380" s="148"/>
      <c r="X380" s="75"/>
      <c r="Y380" s="83"/>
      <c r="Z380" s="83"/>
      <c r="AA380" s="156"/>
      <c r="AB380" s="156"/>
      <c r="AC380" s="156"/>
      <c r="AD380" s="75"/>
      <c r="AE380" s="75"/>
      <c r="AF380" s="148"/>
      <c r="AG380" s="75"/>
      <c r="AH380" s="83"/>
      <c r="AI380" s="156"/>
      <c r="AJ380" s="156"/>
      <c r="AK380" s="156"/>
      <c r="AL380" s="78"/>
      <c r="AM380" s="78"/>
      <c r="AN380" s="148"/>
      <c r="AO380" s="75"/>
      <c r="AP380" s="83"/>
      <c r="AQ380" s="156"/>
      <c r="AR380" s="156"/>
      <c r="AS380" s="156"/>
    </row>
    <row r="381" spans="2:45" ht="15">
      <c r="B381" s="117"/>
      <c r="C381" s="117"/>
      <c r="D381" s="83"/>
      <c r="E381" s="83"/>
      <c r="F381" s="78"/>
      <c r="G381" s="78"/>
      <c r="H381" s="148"/>
      <c r="I381" s="78"/>
      <c r="J381" s="78"/>
      <c r="K381" s="148"/>
      <c r="L381" s="75"/>
      <c r="M381" s="83"/>
      <c r="N381" s="156"/>
      <c r="O381" s="156"/>
      <c r="P381" s="156"/>
      <c r="Q381" s="78"/>
      <c r="R381" s="78"/>
      <c r="S381" s="148"/>
      <c r="T381" s="78"/>
      <c r="U381" s="78"/>
      <c r="V381" s="148"/>
      <c r="W381" s="148"/>
      <c r="X381" s="75"/>
      <c r="Y381" s="83"/>
      <c r="Z381" s="83"/>
      <c r="AA381" s="156"/>
      <c r="AB381" s="156"/>
      <c r="AC381" s="156"/>
      <c r="AD381" s="75"/>
      <c r="AE381" s="75"/>
      <c r="AF381" s="148"/>
      <c r="AG381" s="75"/>
      <c r="AH381" s="83"/>
      <c r="AI381" s="156"/>
      <c r="AJ381" s="156"/>
      <c r="AK381" s="156"/>
      <c r="AL381" s="78"/>
      <c r="AM381" s="78"/>
      <c r="AN381" s="148"/>
      <c r="AO381" s="75"/>
      <c r="AP381" s="83"/>
      <c r="AQ381" s="156"/>
      <c r="AR381" s="156"/>
      <c r="AS381" s="156"/>
    </row>
    <row r="382" spans="2:45" ht="15">
      <c r="B382" s="117"/>
      <c r="C382" s="117"/>
      <c r="D382" s="83"/>
      <c r="E382" s="83"/>
      <c r="F382" s="78"/>
      <c r="G382" s="78"/>
      <c r="H382" s="148"/>
      <c r="I382" s="78"/>
      <c r="J382" s="78"/>
      <c r="K382" s="148"/>
      <c r="L382" s="75"/>
      <c r="M382" s="83"/>
      <c r="N382" s="156"/>
      <c r="O382" s="156"/>
      <c r="P382" s="156"/>
      <c r="Q382" s="78"/>
      <c r="R382" s="78"/>
      <c r="S382" s="148"/>
      <c r="T382" s="78"/>
      <c r="U382" s="78"/>
      <c r="V382" s="148"/>
      <c r="W382" s="148"/>
      <c r="X382" s="75"/>
      <c r="Y382" s="83"/>
      <c r="Z382" s="83"/>
      <c r="AA382" s="156"/>
      <c r="AB382" s="156"/>
      <c r="AC382" s="156"/>
      <c r="AD382" s="75"/>
      <c r="AE382" s="75"/>
      <c r="AF382" s="148"/>
      <c r="AG382" s="75"/>
      <c r="AH382" s="83"/>
      <c r="AI382" s="156"/>
      <c r="AJ382" s="156"/>
      <c r="AK382" s="156"/>
      <c r="AL382" s="78"/>
      <c r="AM382" s="78"/>
      <c r="AN382" s="148"/>
      <c r="AO382" s="75"/>
      <c r="AP382" s="83"/>
      <c r="AQ382" s="156"/>
      <c r="AR382" s="156"/>
      <c r="AS382" s="156"/>
    </row>
    <row r="383" spans="2:45" ht="15">
      <c r="B383" s="117"/>
      <c r="C383" s="117"/>
      <c r="D383" s="83"/>
      <c r="E383" s="83"/>
      <c r="F383" s="78"/>
      <c r="G383" s="78"/>
      <c r="H383" s="148"/>
      <c r="I383" s="78"/>
      <c r="J383" s="78"/>
      <c r="K383" s="148"/>
      <c r="L383" s="75"/>
      <c r="M383" s="83"/>
      <c r="N383" s="156"/>
      <c r="O383" s="156"/>
      <c r="P383" s="156"/>
      <c r="Q383" s="78"/>
      <c r="R383" s="78"/>
      <c r="S383" s="148"/>
      <c r="T383" s="78"/>
      <c r="U383" s="78"/>
      <c r="V383" s="148"/>
      <c r="W383" s="148"/>
      <c r="X383" s="75"/>
      <c r="Y383" s="83"/>
      <c r="Z383" s="83"/>
      <c r="AA383" s="156"/>
      <c r="AB383" s="156"/>
      <c r="AC383" s="156"/>
      <c r="AD383" s="75"/>
      <c r="AE383" s="75"/>
      <c r="AF383" s="148"/>
      <c r="AG383" s="75"/>
      <c r="AH383" s="83"/>
      <c r="AI383" s="156"/>
      <c r="AJ383" s="156"/>
      <c r="AK383" s="156"/>
      <c r="AL383" s="78"/>
      <c r="AM383" s="78"/>
      <c r="AN383" s="148"/>
      <c r="AO383" s="75"/>
      <c r="AP383" s="83"/>
      <c r="AQ383" s="156"/>
      <c r="AR383" s="156"/>
      <c r="AS383" s="156"/>
    </row>
    <row r="384" spans="2:45" ht="15">
      <c r="B384" s="117"/>
      <c r="C384" s="117"/>
      <c r="D384" s="83"/>
      <c r="E384" s="83"/>
      <c r="F384" s="78"/>
      <c r="G384" s="78"/>
      <c r="H384" s="148"/>
      <c r="I384" s="78"/>
      <c r="J384" s="78"/>
      <c r="K384" s="148"/>
      <c r="L384" s="75"/>
      <c r="M384" s="83"/>
      <c r="N384" s="156"/>
      <c r="O384" s="156"/>
      <c r="P384" s="156"/>
      <c r="Q384" s="78"/>
      <c r="R384" s="78"/>
      <c r="S384" s="148"/>
      <c r="T384" s="78"/>
      <c r="U384" s="78"/>
      <c r="V384" s="148"/>
      <c r="W384" s="148"/>
      <c r="X384" s="75"/>
      <c r="Y384" s="83"/>
      <c r="Z384" s="83"/>
      <c r="AA384" s="156"/>
      <c r="AB384" s="156"/>
      <c r="AC384" s="156"/>
      <c r="AD384" s="75"/>
      <c r="AE384" s="75"/>
      <c r="AF384" s="148"/>
      <c r="AG384" s="75"/>
      <c r="AH384" s="83"/>
      <c r="AI384" s="156"/>
      <c r="AJ384" s="156"/>
      <c r="AK384" s="156"/>
      <c r="AL384" s="78"/>
      <c r="AM384" s="78"/>
      <c r="AN384" s="148"/>
      <c r="AO384" s="75"/>
      <c r="AP384" s="83"/>
      <c r="AQ384" s="156"/>
      <c r="AR384" s="156"/>
      <c r="AS384" s="156"/>
    </row>
    <row r="385" spans="2:45" ht="15">
      <c r="B385" s="117"/>
      <c r="C385" s="117"/>
      <c r="D385" s="83"/>
      <c r="E385" s="83"/>
      <c r="F385" s="78"/>
      <c r="G385" s="78"/>
      <c r="H385" s="148"/>
      <c r="I385" s="78"/>
      <c r="J385" s="78"/>
      <c r="K385" s="148"/>
      <c r="L385" s="75"/>
      <c r="M385" s="83"/>
      <c r="N385" s="156"/>
      <c r="O385" s="156"/>
      <c r="P385" s="156"/>
      <c r="Q385" s="78"/>
      <c r="R385" s="78"/>
      <c r="S385" s="148"/>
      <c r="T385" s="78"/>
      <c r="U385" s="78"/>
      <c r="V385" s="148"/>
      <c r="W385" s="148"/>
      <c r="X385" s="75"/>
      <c r="Y385" s="83"/>
      <c r="Z385" s="83"/>
      <c r="AA385" s="156"/>
      <c r="AB385" s="156"/>
      <c r="AC385" s="156"/>
      <c r="AD385" s="75"/>
      <c r="AE385" s="75"/>
      <c r="AF385" s="148"/>
      <c r="AG385" s="75"/>
      <c r="AH385" s="83"/>
      <c r="AI385" s="156"/>
      <c r="AJ385" s="156"/>
      <c r="AK385" s="156"/>
      <c r="AL385" s="78"/>
      <c r="AM385" s="78"/>
      <c r="AN385" s="148"/>
      <c r="AO385" s="75"/>
      <c r="AP385" s="83"/>
      <c r="AQ385" s="156"/>
      <c r="AR385" s="156"/>
      <c r="AS385" s="156"/>
    </row>
    <row r="386" spans="2:45" ht="15">
      <c r="B386" s="117"/>
      <c r="C386" s="117"/>
      <c r="D386" s="83"/>
      <c r="E386" s="83"/>
      <c r="F386" s="78"/>
      <c r="G386" s="78"/>
      <c r="H386" s="148"/>
      <c r="I386" s="78"/>
      <c r="J386" s="78"/>
      <c r="K386" s="148"/>
      <c r="L386" s="75"/>
      <c r="M386" s="83"/>
      <c r="N386" s="156"/>
      <c r="O386" s="156"/>
      <c r="P386" s="156"/>
      <c r="Q386" s="78"/>
      <c r="R386" s="78"/>
      <c r="S386" s="148"/>
      <c r="T386" s="78"/>
      <c r="U386" s="78"/>
      <c r="V386" s="148"/>
      <c r="W386" s="148"/>
      <c r="X386" s="75"/>
      <c r="Y386" s="83"/>
      <c r="Z386" s="83"/>
      <c r="AA386" s="156"/>
      <c r="AB386" s="156"/>
      <c r="AC386" s="156"/>
      <c r="AD386" s="75"/>
      <c r="AE386" s="75"/>
      <c r="AF386" s="148"/>
      <c r="AG386" s="75"/>
      <c r="AH386" s="83"/>
      <c r="AI386" s="156"/>
      <c r="AJ386" s="156"/>
      <c r="AK386" s="156"/>
      <c r="AL386" s="78"/>
      <c r="AM386" s="78"/>
      <c r="AN386" s="148"/>
      <c r="AO386" s="75"/>
      <c r="AP386" s="83"/>
      <c r="AQ386" s="156"/>
      <c r="AR386" s="156"/>
      <c r="AS386" s="156"/>
    </row>
    <row r="387" spans="2:45" ht="15">
      <c r="B387" s="117"/>
      <c r="C387" s="117"/>
      <c r="D387" s="83"/>
      <c r="E387" s="126" t="s">
        <v>109</v>
      </c>
      <c r="F387" s="78"/>
      <c r="G387" s="78"/>
      <c r="H387" s="150"/>
      <c r="I387" s="78"/>
      <c r="J387" s="78"/>
      <c r="K387" s="150"/>
      <c r="L387" s="75"/>
      <c r="M387" s="83"/>
      <c r="N387" s="156"/>
      <c r="O387" s="156"/>
      <c r="P387" s="156"/>
      <c r="Q387" s="78"/>
      <c r="R387" s="78"/>
      <c r="S387" s="150"/>
      <c r="T387" s="121"/>
      <c r="U387" s="121"/>
      <c r="V387" s="150"/>
      <c r="W387" s="150"/>
      <c r="X387" s="75"/>
      <c r="Y387" s="83"/>
      <c r="Z387" s="83"/>
      <c r="AA387" s="156"/>
      <c r="AB387" s="156"/>
      <c r="AC387" s="156"/>
      <c r="AD387" s="83"/>
      <c r="AE387" s="83"/>
      <c r="AF387" s="150"/>
      <c r="AG387" s="75"/>
      <c r="AH387" s="83"/>
      <c r="AI387" s="156"/>
      <c r="AJ387" s="156"/>
      <c r="AK387" s="156"/>
      <c r="AL387" s="78"/>
      <c r="AM387" s="78"/>
      <c r="AN387" s="150"/>
      <c r="AO387" s="75"/>
      <c r="AP387" s="83"/>
      <c r="AQ387" s="156"/>
      <c r="AR387" s="156"/>
      <c r="AS387" s="156"/>
    </row>
    <row r="388" spans="2:45" ht="15">
      <c r="B388" s="117"/>
      <c r="C388" s="117"/>
      <c r="D388" s="83"/>
      <c r="E388" s="83"/>
      <c r="F388" s="78"/>
      <c r="G388" s="78"/>
      <c r="H388" s="148"/>
      <c r="I388" s="78"/>
      <c r="J388" s="78"/>
      <c r="K388" s="148"/>
      <c r="L388" s="75"/>
      <c r="M388" s="83"/>
      <c r="N388" s="156"/>
      <c r="O388" s="156"/>
      <c r="P388" s="156"/>
      <c r="Q388" s="78"/>
      <c r="R388" s="78"/>
      <c r="S388" s="148"/>
      <c r="T388" s="78"/>
      <c r="U388" s="78"/>
      <c r="V388" s="148"/>
      <c r="W388" s="148"/>
      <c r="X388" s="75"/>
      <c r="Y388" s="83"/>
      <c r="Z388" s="83"/>
      <c r="AA388" s="156"/>
      <c r="AB388" s="156"/>
      <c r="AC388" s="156"/>
      <c r="AD388" s="75"/>
      <c r="AE388" s="75"/>
      <c r="AF388" s="148"/>
      <c r="AG388" s="75"/>
      <c r="AH388" s="83"/>
      <c r="AI388" s="156"/>
      <c r="AJ388" s="156"/>
      <c r="AK388" s="156"/>
      <c r="AL388" s="78"/>
      <c r="AM388" s="78"/>
      <c r="AN388" s="148"/>
      <c r="AO388" s="75"/>
      <c r="AP388" s="83"/>
      <c r="AQ388" s="156"/>
      <c r="AR388" s="156"/>
      <c r="AS388" s="156"/>
    </row>
    <row r="389" spans="2:45" ht="15">
      <c r="B389" s="117"/>
      <c r="C389" s="117"/>
      <c r="D389" s="83"/>
      <c r="E389" s="126" t="s">
        <v>110</v>
      </c>
      <c r="F389" s="121"/>
      <c r="G389" s="121"/>
      <c r="H389" s="150"/>
      <c r="I389" s="121"/>
      <c r="J389" s="121"/>
      <c r="K389" s="150"/>
      <c r="L389" s="83"/>
      <c r="M389" s="83"/>
      <c r="N389" s="158"/>
      <c r="O389" s="158"/>
      <c r="P389" s="158"/>
      <c r="Q389" s="121"/>
      <c r="R389" s="121"/>
      <c r="S389" s="150"/>
      <c r="T389" s="121"/>
      <c r="U389" s="121"/>
      <c r="V389" s="150"/>
      <c r="W389" s="150"/>
      <c r="X389" s="127"/>
      <c r="Y389" s="127"/>
      <c r="Z389" s="127"/>
      <c r="AA389" s="158"/>
      <c r="AB389" s="158"/>
      <c r="AC389" s="158"/>
      <c r="AD389" s="127"/>
      <c r="AE389" s="127"/>
      <c r="AF389" s="150"/>
      <c r="AG389" s="127"/>
      <c r="AH389" s="127"/>
      <c r="AI389" s="158"/>
      <c r="AJ389" s="158"/>
      <c r="AK389" s="158"/>
      <c r="AL389" s="127"/>
      <c r="AM389" s="127"/>
      <c r="AN389" s="150"/>
      <c r="AO389" s="127"/>
      <c r="AP389" s="127"/>
      <c r="AQ389" s="158"/>
      <c r="AR389" s="158"/>
      <c r="AS389" s="158"/>
    </row>
    <row r="390" spans="2:10" s="129" customFormat="1" ht="15">
      <c r="B390" s="128"/>
      <c r="C390" s="128"/>
      <c r="F390" s="130"/>
      <c r="G390" s="130"/>
      <c r="I390" s="130"/>
      <c r="J390" s="130"/>
    </row>
    <row r="391" spans="2:10" s="129" customFormat="1" ht="15">
      <c r="B391" s="128"/>
      <c r="C391" s="128"/>
      <c r="F391" s="130"/>
      <c r="G391" s="130"/>
      <c r="I391" s="130"/>
      <c r="J391" s="130"/>
    </row>
    <row r="392" spans="2:10" s="129" customFormat="1" ht="15">
      <c r="B392" s="128"/>
      <c r="C392" s="128"/>
      <c r="F392" s="130"/>
      <c r="G392" s="130"/>
      <c r="I392" s="130"/>
      <c r="J392" s="130"/>
    </row>
    <row r="393" spans="2:10" s="129" customFormat="1" ht="15">
      <c r="B393" s="128"/>
      <c r="C393" s="128"/>
      <c r="F393" s="130"/>
      <c r="G393" s="130"/>
      <c r="I393" s="130"/>
      <c r="J393" s="130"/>
    </row>
    <row r="394" spans="2:10" s="129" customFormat="1" ht="15">
      <c r="B394" s="128"/>
      <c r="C394" s="128"/>
      <c r="F394" s="130"/>
      <c r="G394" s="130"/>
      <c r="I394" s="130"/>
      <c r="J394" s="130"/>
    </row>
    <row r="395" spans="2:10" s="129" customFormat="1" ht="15">
      <c r="B395" s="128"/>
      <c r="C395" s="128"/>
      <c r="D395" s="131"/>
      <c r="E395" s="132" t="s">
        <v>83</v>
      </c>
      <c r="F395" s="133" t="s">
        <v>85</v>
      </c>
      <c r="G395" s="134"/>
      <c r="H395" s="134"/>
      <c r="I395" s="134"/>
      <c r="J395" s="130"/>
    </row>
    <row r="396" spans="2:10" s="129" customFormat="1" ht="15">
      <c r="B396" s="128"/>
      <c r="C396" s="128"/>
      <c r="D396" s="135" t="s">
        <v>87</v>
      </c>
      <c r="E396" s="131"/>
      <c r="F396" s="136"/>
      <c r="G396" s="134"/>
      <c r="H396" s="134"/>
      <c r="I396" s="134"/>
      <c r="J396" s="130"/>
    </row>
    <row r="397" spans="2:10" s="129" customFormat="1" ht="15">
      <c r="B397" s="128"/>
      <c r="C397" s="128"/>
      <c r="D397" s="135" t="s">
        <v>88</v>
      </c>
      <c r="E397" s="131"/>
      <c r="F397" s="136"/>
      <c r="G397" s="134"/>
      <c r="H397" s="134"/>
      <c r="I397" s="134"/>
      <c r="J397" s="130"/>
    </row>
    <row r="398" spans="2:10" s="129" customFormat="1" ht="15">
      <c r="B398" s="128"/>
      <c r="C398" s="128"/>
      <c r="D398" s="135" t="s">
        <v>89</v>
      </c>
      <c r="E398" s="131"/>
      <c r="F398" s="136"/>
      <c r="G398" s="134"/>
      <c r="H398" s="134"/>
      <c r="I398" s="134"/>
      <c r="J398" s="130"/>
    </row>
    <row r="399" spans="2:21" s="129" customFormat="1" ht="15">
      <c r="B399" s="128"/>
      <c r="C399" s="128"/>
      <c r="F399" s="130"/>
      <c r="G399" s="130"/>
      <c r="I399" s="130"/>
      <c r="J399" s="130"/>
      <c r="T399" s="137"/>
      <c r="U399" s="137"/>
    </row>
    <row r="400" spans="2:21" s="129" customFormat="1" ht="15">
      <c r="B400" s="128"/>
      <c r="C400" s="128"/>
      <c r="F400" s="130"/>
      <c r="G400" s="130"/>
      <c r="I400" s="130"/>
      <c r="J400" s="130"/>
      <c r="T400" s="137"/>
      <c r="U400" s="137"/>
    </row>
    <row r="401" spans="2:21" s="129" customFormat="1" ht="15">
      <c r="B401" s="128"/>
      <c r="C401" s="128"/>
      <c r="F401" s="130"/>
      <c r="G401" s="130"/>
      <c r="I401" s="130"/>
      <c r="J401" s="130"/>
      <c r="T401" s="137"/>
      <c r="U401" s="137"/>
    </row>
    <row r="402" spans="2:21" s="129" customFormat="1" ht="15">
      <c r="B402" s="128"/>
      <c r="C402" s="128"/>
      <c r="F402" s="130"/>
      <c r="G402" s="130"/>
      <c r="I402" s="130"/>
      <c r="J402" s="130"/>
      <c r="T402" s="137"/>
      <c r="U402" s="137"/>
    </row>
    <row r="403" spans="2:10" s="129" customFormat="1" ht="15">
      <c r="B403" s="128"/>
      <c r="C403" s="128"/>
      <c r="F403" s="130"/>
      <c r="G403" s="130"/>
      <c r="I403" s="130"/>
      <c r="J403" s="130"/>
    </row>
    <row r="404" spans="2:10" s="129" customFormat="1" ht="15">
      <c r="B404" s="128"/>
      <c r="C404" s="128"/>
      <c r="F404" s="130"/>
      <c r="G404" s="130"/>
      <c r="I404" s="130"/>
      <c r="J404" s="130"/>
    </row>
    <row r="405" spans="2:10" s="129" customFormat="1" ht="15">
      <c r="B405" s="138"/>
      <c r="C405" s="138"/>
      <c r="F405" s="130"/>
      <c r="G405" s="130"/>
      <c r="I405" s="130"/>
      <c r="J405" s="130"/>
    </row>
    <row r="406" spans="2:10" s="129" customFormat="1" ht="15">
      <c r="B406" s="138"/>
      <c r="C406" s="138"/>
      <c r="F406" s="130"/>
      <c r="G406" s="130"/>
      <c r="I406" s="130"/>
      <c r="J406" s="130"/>
    </row>
    <row r="407" spans="2:10" s="129" customFormat="1" ht="15">
      <c r="B407" s="138"/>
      <c r="C407" s="138"/>
      <c r="F407" s="130"/>
      <c r="G407" s="130"/>
      <c r="I407" s="130"/>
      <c r="J407" s="130"/>
    </row>
    <row r="408" spans="2:10" s="129" customFormat="1" ht="15">
      <c r="B408" s="128"/>
      <c r="C408" s="128"/>
      <c r="F408" s="130"/>
      <c r="G408" s="130"/>
      <c r="I408" s="130"/>
      <c r="J408" s="130"/>
    </row>
    <row r="409" spans="2:10" s="129" customFormat="1" ht="15">
      <c r="B409" s="139"/>
      <c r="C409" s="139"/>
      <c r="F409" s="130"/>
      <c r="G409" s="130"/>
      <c r="I409" s="130"/>
      <c r="J409" s="130"/>
    </row>
    <row r="410" spans="2:10" s="129" customFormat="1" ht="15">
      <c r="B410" s="140"/>
      <c r="C410" s="140"/>
      <c r="F410" s="130"/>
      <c r="G410" s="130"/>
      <c r="I410" s="130"/>
      <c r="J410" s="130"/>
    </row>
    <row r="411" spans="2:10" s="129" customFormat="1" ht="15">
      <c r="B411" s="128"/>
      <c r="C411" s="128"/>
      <c r="F411" s="130"/>
      <c r="G411" s="130"/>
      <c r="I411" s="130"/>
      <c r="J411" s="130"/>
    </row>
    <row r="412" spans="2:10" s="129" customFormat="1" ht="15">
      <c r="B412" s="128"/>
      <c r="C412" s="128"/>
      <c r="F412" s="130"/>
      <c r="G412" s="130"/>
      <c r="I412" s="130"/>
      <c r="J412" s="130"/>
    </row>
    <row r="413" spans="2:10" s="129" customFormat="1" ht="15">
      <c r="B413" s="128"/>
      <c r="C413" s="128"/>
      <c r="F413" s="130"/>
      <c r="G413" s="130"/>
      <c r="I413" s="130"/>
      <c r="J413" s="130"/>
    </row>
    <row r="414" spans="2:10" s="129" customFormat="1" ht="15">
      <c r="B414" s="128"/>
      <c r="C414" s="128"/>
      <c r="F414" s="130"/>
      <c r="G414" s="130"/>
      <c r="I414" s="130"/>
      <c r="J414" s="130"/>
    </row>
    <row r="415" spans="2:10" s="129" customFormat="1" ht="15">
      <c r="B415" s="128"/>
      <c r="C415" s="128"/>
      <c r="F415" s="130"/>
      <c r="G415" s="130"/>
      <c r="I415" s="130"/>
      <c r="J415" s="130"/>
    </row>
    <row r="416" spans="2:10" s="129" customFormat="1" ht="15">
      <c r="B416" s="128"/>
      <c r="C416" s="128"/>
      <c r="F416" s="130"/>
      <c r="G416" s="130"/>
      <c r="I416" s="130"/>
      <c r="J416" s="130"/>
    </row>
    <row r="417" spans="2:10" s="129" customFormat="1" ht="15">
      <c r="B417" s="128"/>
      <c r="C417" s="128"/>
      <c r="F417" s="130"/>
      <c r="G417" s="130"/>
      <c r="I417" s="130"/>
      <c r="J417" s="130"/>
    </row>
    <row r="418" spans="2:10" s="129" customFormat="1" ht="15">
      <c r="B418" s="128"/>
      <c r="C418" s="128"/>
      <c r="F418" s="130"/>
      <c r="G418" s="130"/>
      <c r="I418" s="130"/>
      <c r="J418" s="130"/>
    </row>
    <row r="419" spans="2:10" s="129" customFormat="1" ht="15">
      <c r="B419" s="128"/>
      <c r="C419" s="128"/>
      <c r="F419" s="130"/>
      <c r="G419" s="130"/>
      <c r="I419" s="130"/>
      <c r="J419" s="130"/>
    </row>
    <row r="420" spans="2:10" s="129" customFormat="1" ht="15">
      <c r="B420" s="128"/>
      <c r="C420" s="128"/>
      <c r="F420" s="130"/>
      <c r="G420" s="130"/>
      <c r="I420" s="130"/>
      <c r="J420" s="130"/>
    </row>
    <row r="421" spans="2:10" s="129" customFormat="1" ht="15">
      <c r="B421" s="128"/>
      <c r="C421" s="128"/>
      <c r="F421" s="130"/>
      <c r="G421" s="130"/>
      <c r="I421" s="130"/>
      <c r="J421" s="130"/>
    </row>
    <row r="422" spans="2:10" s="129" customFormat="1" ht="15">
      <c r="B422" s="128"/>
      <c r="C422" s="128"/>
      <c r="F422" s="130"/>
      <c r="G422" s="130"/>
      <c r="I422" s="130"/>
      <c r="J422" s="130"/>
    </row>
    <row r="423" spans="2:10" s="129" customFormat="1" ht="15">
      <c r="B423" s="128"/>
      <c r="C423" s="128"/>
      <c r="F423" s="130"/>
      <c r="G423" s="130"/>
      <c r="I423" s="130"/>
      <c r="J423" s="130"/>
    </row>
    <row r="424" spans="2:10" s="129" customFormat="1" ht="15">
      <c r="B424" s="128"/>
      <c r="C424" s="128"/>
      <c r="F424" s="130"/>
      <c r="G424" s="130"/>
      <c r="I424" s="130"/>
      <c r="J424" s="130"/>
    </row>
    <row r="425" spans="2:10" s="129" customFormat="1" ht="15">
      <c r="B425" s="128"/>
      <c r="C425" s="128"/>
      <c r="F425" s="130"/>
      <c r="G425" s="130"/>
      <c r="I425" s="130"/>
      <c r="J425" s="130"/>
    </row>
    <row r="426" spans="2:10" s="129" customFormat="1" ht="15">
      <c r="B426" s="128"/>
      <c r="C426" s="128"/>
      <c r="F426" s="130"/>
      <c r="G426" s="130"/>
      <c r="I426" s="130"/>
      <c r="J426" s="130"/>
    </row>
    <row r="427" spans="2:10" s="129" customFormat="1" ht="15">
      <c r="B427" s="128"/>
      <c r="C427" s="128"/>
      <c r="F427" s="130"/>
      <c r="G427" s="130"/>
      <c r="I427" s="130"/>
      <c r="J427" s="130"/>
    </row>
    <row r="428" spans="2:10" s="129" customFormat="1" ht="15">
      <c r="B428" s="128"/>
      <c r="C428" s="128"/>
      <c r="F428" s="130"/>
      <c r="G428" s="130"/>
      <c r="I428" s="130"/>
      <c r="J428" s="130"/>
    </row>
    <row r="429" spans="2:10" s="129" customFormat="1" ht="15">
      <c r="B429" s="128"/>
      <c r="C429" s="128"/>
      <c r="F429" s="130"/>
      <c r="G429" s="130"/>
      <c r="I429" s="130"/>
      <c r="J429" s="130"/>
    </row>
    <row r="430" spans="2:10" s="129" customFormat="1" ht="15">
      <c r="B430" s="128"/>
      <c r="C430" s="128"/>
      <c r="F430" s="130"/>
      <c r="G430" s="130"/>
      <c r="I430" s="130"/>
      <c r="J430" s="130"/>
    </row>
    <row r="431" spans="2:10" s="129" customFormat="1" ht="15">
      <c r="B431" s="128"/>
      <c r="C431" s="128"/>
      <c r="F431" s="130"/>
      <c r="G431" s="130"/>
      <c r="I431" s="130"/>
      <c r="J431" s="130"/>
    </row>
    <row r="432" spans="2:10" s="129" customFormat="1" ht="15">
      <c r="B432" s="128"/>
      <c r="C432" s="128"/>
      <c r="F432" s="130"/>
      <c r="G432" s="130"/>
      <c r="I432" s="130"/>
      <c r="J432" s="130"/>
    </row>
    <row r="433" spans="2:10" s="129" customFormat="1" ht="15">
      <c r="B433" s="128"/>
      <c r="C433" s="128"/>
      <c r="F433" s="130"/>
      <c r="G433" s="130"/>
      <c r="I433" s="130"/>
      <c r="J433" s="130"/>
    </row>
    <row r="434" spans="2:10" s="129" customFormat="1" ht="15">
      <c r="B434" s="128"/>
      <c r="C434" s="128"/>
      <c r="F434" s="130"/>
      <c r="G434" s="130"/>
      <c r="I434" s="130"/>
      <c r="J434" s="130"/>
    </row>
    <row r="435" spans="2:10" s="129" customFormat="1" ht="15">
      <c r="B435" s="128"/>
      <c r="C435" s="128"/>
      <c r="F435" s="130"/>
      <c r="G435" s="130"/>
      <c r="I435" s="130"/>
      <c r="J435" s="130"/>
    </row>
    <row r="436" spans="2:10" s="129" customFormat="1" ht="15">
      <c r="B436" s="128"/>
      <c r="C436" s="128"/>
      <c r="F436" s="130"/>
      <c r="G436" s="130"/>
      <c r="I436" s="130"/>
      <c r="J436" s="130"/>
    </row>
    <row r="437" spans="2:10" s="129" customFormat="1" ht="15">
      <c r="B437" s="138"/>
      <c r="C437" s="138"/>
      <c r="F437" s="130"/>
      <c r="G437" s="130"/>
      <c r="I437" s="130"/>
      <c r="J437" s="130"/>
    </row>
    <row r="438" spans="2:10" s="129" customFormat="1" ht="15">
      <c r="B438" s="138"/>
      <c r="C438" s="138"/>
      <c r="F438" s="130"/>
      <c r="G438" s="130"/>
      <c r="I438" s="130"/>
      <c r="J438" s="130"/>
    </row>
    <row r="439" spans="2:10" s="129" customFormat="1" ht="15">
      <c r="B439" s="138"/>
      <c r="C439" s="138"/>
      <c r="F439" s="130"/>
      <c r="G439" s="130"/>
      <c r="I439" s="130"/>
      <c r="J439" s="130"/>
    </row>
    <row r="440" spans="2:10" s="129" customFormat="1" ht="15">
      <c r="B440" s="128"/>
      <c r="C440" s="128"/>
      <c r="F440" s="130"/>
      <c r="G440" s="130"/>
      <c r="I440" s="130"/>
      <c r="J440" s="130"/>
    </row>
    <row r="441" spans="2:10" s="129" customFormat="1" ht="15">
      <c r="B441" s="140"/>
      <c r="C441" s="140"/>
      <c r="F441" s="130"/>
      <c r="G441" s="130"/>
      <c r="I441" s="130"/>
      <c r="J441" s="130"/>
    </row>
    <row r="442" spans="2:10" s="129" customFormat="1" ht="15">
      <c r="B442" s="128"/>
      <c r="C442" s="128"/>
      <c r="F442" s="130"/>
      <c r="G442" s="130"/>
      <c r="I442" s="130"/>
      <c r="J442" s="130"/>
    </row>
    <row r="443" spans="2:10" s="129" customFormat="1" ht="15">
      <c r="B443" s="128"/>
      <c r="C443" s="128"/>
      <c r="F443" s="130"/>
      <c r="G443" s="130"/>
      <c r="I443" s="130"/>
      <c r="J443" s="130"/>
    </row>
    <row r="444" spans="2:10" s="129" customFormat="1" ht="15">
      <c r="B444" s="128"/>
      <c r="C444" s="128"/>
      <c r="F444" s="130"/>
      <c r="G444" s="130"/>
      <c r="I444" s="130"/>
      <c r="J444" s="130"/>
    </row>
    <row r="445" spans="2:10" s="129" customFormat="1" ht="15">
      <c r="B445" s="128"/>
      <c r="C445" s="128"/>
      <c r="F445" s="130"/>
      <c r="G445" s="130"/>
      <c r="I445" s="130"/>
      <c r="J445" s="130"/>
    </row>
    <row r="446" spans="2:10" s="129" customFormat="1" ht="15">
      <c r="B446" s="128"/>
      <c r="C446" s="128"/>
      <c r="F446" s="130"/>
      <c r="G446" s="130"/>
      <c r="I446" s="130"/>
      <c r="J446" s="130"/>
    </row>
    <row r="447" spans="2:10" s="129" customFormat="1" ht="15">
      <c r="B447" s="128"/>
      <c r="C447" s="128"/>
      <c r="F447" s="130"/>
      <c r="G447" s="130"/>
      <c r="I447" s="130"/>
      <c r="J447" s="130"/>
    </row>
    <row r="448" spans="2:10" s="129" customFormat="1" ht="15">
      <c r="B448" s="128"/>
      <c r="C448" s="128"/>
      <c r="F448" s="130"/>
      <c r="G448" s="130"/>
      <c r="I448" s="130"/>
      <c r="J448" s="130"/>
    </row>
    <row r="449" spans="2:10" s="129" customFormat="1" ht="15">
      <c r="B449" s="128"/>
      <c r="C449" s="128"/>
      <c r="F449" s="130"/>
      <c r="G449" s="130"/>
      <c r="I449" s="130"/>
      <c r="J449" s="130"/>
    </row>
    <row r="450" spans="2:10" s="129" customFormat="1" ht="15">
      <c r="B450" s="128"/>
      <c r="C450" s="128"/>
      <c r="F450" s="130"/>
      <c r="G450" s="130"/>
      <c r="I450" s="130"/>
      <c r="J450" s="130"/>
    </row>
    <row r="451" spans="2:10" s="129" customFormat="1" ht="15">
      <c r="B451" s="128"/>
      <c r="C451" s="128"/>
      <c r="F451" s="130"/>
      <c r="G451" s="130"/>
      <c r="I451" s="130"/>
      <c r="J451" s="130"/>
    </row>
    <row r="452" spans="2:10" s="129" customFormat="1" ht="15">
      <c r="B452" s="128"/>
      <c r="C452" s="128"/>
      <c r="F452" s="130"/>
      <c r="G452" s="130"/>
      <c r="I452" s="130"/>
      <c r="J452" s="130"/>
    </row>
    <row r="453" spans="2:10" s="129" customFormat="1" ht="15">
      <c r="B453" s="128"/>
      <c r="C453" s="128"/>
      <c r="F453" s="130"/>
      <c r="G453" s="130"/>
      <c r="I453" s="130"/>
      <c r="J453" s="130"/>
    </row>
    <row r="454" spans="2:10" s="129" customFormat="1" ht="15">
      <c r="B454" s="128"/>
      <c r="C454" s="128"/>
      <c r="F454" s="130"/>
      <c r="G454" s="130"/>
      <c r="I454" s="130"/>
      <c r="J454" s="130"/>
    </row>
    <row r="455" spans="2:10" s="129" customFormat="1" ht="15">
      <c r="B455" s="128"/>
      <c r="C455" s="128"/>
      <c r="F455" s="130"/>
      <c r="G455" s="130"/>
      <c r="I455" s="130"/>
      <c r="J455" s="130"/>
    </row>
    <row r="456" spans="2:10" s="129" customFormat="1" ht="15">
      <c r="B456" s="128"/>
      <c r="C456" s="128"/>
      <c r="F456" s="130"/>
      <c r="G456" s="130"/>
      <c r="I456" s="130"/>
      <c r="J456" s="130"/>
    </row>
    <row r="457" spans="2:10" s="129" customFormat="1" ht="15">
      <c r="B457" s="128"/>
      <c r="C457" s="128"/>
      <c r="F457" s="130"/>
      <c r="G457" s="130"/>
      <c r="I457" s="130"/>
      <c r="J457" s="130"/>
    </row>
    <row r="458" spans="2:10" s="129" customFormat="1" ht="15">
      <c r="B458" s="128"/>
      <c r="C458" s="128"/>
      <c r="F458" s="130"/>
      <c r="G458" s="130"/>
      <c r="I458" s="130"/>
      <c r="J458" s="130"/>
    </row>
    <row r="459" spans="2:10" s="129" customFormat="1" ht="15">
      <c r="B459" s="128"/>
      <c r="C459" s="128"/>
      <c r="F459" s="130"/>
      <c r="G459" s="130"/>
      <c r="I459" s="130"/>
      <c r="J459" s="130"/>
    </row>
    <row r="460" spans="2:10" s="129" customFormat="1" ht="15">
      <c r="B460" s="128"/>
      <c r="C460" s="128"/>
      <c r="F460" s="130"/>
      <c r="G460" s="130"/>
      <c r="I460" s="130"/>
      <c r="J460" s="130"/>
    </row>
    <row r="461" spans="2:10" s="129" customFormat="1" ht="15">
      <c r="B461" s="128"/>
      <c r="C461" s="128"/>
      <c r="F461" s="130"/>
      <c r="G461" s="130"/>
      <c r="I461" s="130"/>
      <c r="J461" s="130"/>
    </row>
    <row r="462" spans="2:10" s="129" customFormat="1" ht="15">
      <c r="B462" s="128"/>
      <c r="C462" s="128"/>
      <c r="F462" s="130"/>
      <c r="G462" s="130"/>
      <c r="I462" s="130"/>
      <c r="J462" s="130"/>
    </row>
    <row r="463" spans="2:10" s="129" customFormat="1" ht="15">
      <c r="B463" s="128"/>
      <c r="C463" s="128"/>
      <c r="F463" s="130"/>
      <c r="G463" s="130"/>
      <c r="I463" s="130"/>
      <c r="J463" s="130"/>
    </row>
    <row r="464" spans="2:10" s="129" customFormat="1" ht="15">
      <c r="B464" s="128"/>
      <c r="C464" s="128"/>
      <c r="F464" s="130"/>
      <c r="G464" s="130"/>
      <c r="I464" s="130"/>
      <c r="J464" s="130"/>
    </row>
    <row r="465" spans="2:10" s="129" customFormat="1" ht="15">
      <c r="B465" s="128"/>
      <c r="C465" s="128"/>
      <c r="F465" s="130"/>
      <c r="G465" s="130"/>
      <c r="I465" s="130"/>
      <c r="J465" s="130"/>
    </row>
    <row r="466" spans="2:10" s="129" customFormat="1" ht="15">
      <c r="B466" s="128"/>
      <c r="C466" s="128"/>
      <c r="F466" s="130"/>
      <c r="G466" s="130"/>
      <c r="I466" s="130"/>
      <c r="J466" s="130"/>
    </row>
    <row r="467" spans="2:10" s="129" customFormat="1" ht="15">
      <c r="B467" s="128"/>
      <c r="C467" s="128"/>
      <c r="F467" s="130"/>
      <c r="G467" s="130"/>
      <c r="I467" s="130"/>
      <c r="J467" s="130"/>
    </row>
    <row r="468" spans="2:10" s="129" customFormat="1" ht="15">
      <c r="B468" s="138"/>
      <c r="C468" s="138"/>
      <c r="F468" s="130"/>
      <c r="G468" s="130"/>
      <c r="I468" s="130"/>
      <c r="J468" s="130"/>
    </row>
    <row r="469" spans="2:10" s="129" customFormat="1" ht="15">
      <c r="B469" s="138"/>
      <c r="C469" s="138"/>
      <c r="F469" s="130"/>
      <c r="G469" s="130"/>
      <c r="I469" s="130"/>
      <c r="J469" s="130"/>
    </row>
    <row r="470" spans="2:10" s="129" customFormat="1" ht="15">
      <c r="B470" s="138"/>
      <c r="C470" s="138"/>
      <c r="F470" s="130"/>
      <c r="G470" s="130"/>
      <c r="I470" s="130"/>
      <c r="J470" s="130"/>
    </row>
    <row r="471" spans="2:10" s="129" customFormat="1" ht="15">
      <c r="B471" s="128"/>
      <c r="C471" s="128"/>
      <c r="F471" s="130"/>
      <c r="G471" s="130"/>
      <c r="I471" s="130"/>
      <c r="J471" s="130"/>
    </row>
    <row r="472" spans="2:10" s="129" customFormat="1" ht="15">
      <c r="B472" s="139"/>
      <c r="C472" s="139"/>
      <c r="F472" s="130"/>
      <c r="G472" s="130"/>
      <c r="I472" s="130"/>
      <c r="J472" s="130"/>
    </row>
    <row r="473" spans="2:10" s="129" customFormat="1" ht="15">
      <c r="B473" s="140"/>
      <c r="C473" s="140"/>
      <c r="F473" s="130"/>
      <c r="G473" s="130"/>
      <c r="I473" s="130"/>
      <c r="J473" s="130"/>
    </row>
    <row r="474" spans="2:10" s="129" customFormat="1" ht="15">
      <c r="B474" s="128"/>
      <c r="C474" s="128"/>
      <c r="F474" s="130"/>
      <c r="G474" s="130"/>
      <c r="I474" s="130"/>
      <c r="J474" s="130"/>
    </row>
    <row r="475" spans="2:10" s="129" customFormat="1" ht="15">
      <c r="B475" s="128"/>
      <c r="C475" s="128"/>
      <c r="F475" s="130"/>
      <c r="G475" s="130"/>
      <c r="I475" s="130"/>
      <c r="J475" s="130"/>
    </row>
    <row r="476" spans="2:10" s="129" customFormat="1" ht="15">
      <c r="B476" s="128"/>
      <c r="C476" s="128"/>
      <c r="F476" s="130"/>
      <c r="G476" s="130"/>
      <c r="I476" s="130"/>
      <c r="J476" s="130"/>
    </row>
    <row r="477" spans="2:10" s="129" customFormat="1" ht="15">
      <c r="B477" s="128"/>
      <c r="C477" s="128"/>
      <c r="F477" s="130"/>
      <c r="G477" s="130"/>
      <c r="I477" s="130"/>
      <c r="J477" s="130"/>
    </row>
    <row r="478" spans="2:10" s="129" customFormat="1" ht="15">
      <c r="B478" s="128"/>
      <c r="C478" s="128"/>
      <c r="F478" s="130"/>
      <c r="G478" s="130"/>
      <c r="I478" s="130"/>
      <c r="J478" s="130"/>
    </row>
    <row r="479" spans="2:10" s="129" customFormat="1" ht="15">
      <c r="B479" s="128"/>
      <c r="C479" s="128"/>
      <c r="F479" s="130"/>
      <c r="G479" s="130"/>
      <c r="I479" s="130"/>
      <c r="J479" s="130"/>
    </row>
    <row r="480" spans="2:10" s="129" customFormat="1" ht="15">
      <c r="B480" s="128"/>
      <c r="C480" s="128"/>
      <c r="F480" s="130"/>
      <c r="G480" s="130"/>
      <c r="I480" s="130"/>
      <c r="J480" s="130"/>
    </row>
    <row r="481" spans="2:10" s="129" customFormat="1" ht="15">
      <c r="B481" s="128"/>
      <c r="C481" s="128"/>
      <c r="F481" s="130"/>
      <c r="G481" s="130"/>
      <c r="I481" s="130"/>
      <c r="J481" s="130"/>
    </row>
    <row r="482" spans="2:10" s="129" customFormat="1" ht="15">
      <c r="B482" s="128"/>
      <c r="C482" s="128"/>
      <c r="F482" s="130"/>
      <c r="G482" s="130"/>
      <c r="I482" s="130"/>
      <c r="J482" s="130"/>
    </row>
    <row r="483" spans="2:10" s="129" customFormat="1" ht="15">
      <c r="B483" s="128"/>
      <c r="C483" s="128"/>
      <c r="F483" s="130"/>
      <c r="G483" s="130"/>
      <c r="I483" s="130"/>
      <c r="J483" s="130"/>
    </row>
    <row r="484" spans="2:10" s="129" customFormat="1" ht="15">
      <c r="B484" s="128"/>
      <c r="C484" s="128"/>
      <c r="F484" s="130"/>
      <c r="G484" s="130"/>
      <c r="I484" s="130"/>
      <c r="J484" s="130"/>
    </row>
    <row r="485" spans="2:10" s="129" customFormat="1" ht="15">
      <c r="B485" s="128"/>
      <c r="C485" s="128"/>
      <c r="F485" s="130"/>
      <c r="G485" s="130"/>
      <c r="I485" s="130"/>
      <c r="J485" s="130"/>
    </row>
    <row r="486" spans="2:10" s="129" customFormat="1" ht="15">
      <c r="B486" s="141"/>
      <c r="C486" s="141"/>
      <c r="F486" s="130"/>
      <c r="G486" s="130"/>
      <c r="I486" s="130"/>
      <c r="J486" s="130"/>
    </row>
    <row r="487" spans="2:10" s="129" customFormat="1" ht="15">
      <c r="B487" s="140"/>
      <c r="C487" s="140"/>
      <c r="F487" s="130"/>
      <c r="G487" s="130"/>
      <c r="I487" s="130"/>
      <c r="J487" s="130"/>
    </row>
    <row r="488" spans="2:10" s="129" customFormat="1" ht="15">
      <c r="B488" s="128"/>
      <c r="C488" s="128"/>
      <c r="F488" s="130"/>
      <c r="G488" s="130"/>
      <c r="I488" s="130"/>
      <c r="J488" s="130"/>
    </row>
    <row r="489" spans="2:10" s="129" customFormat="1" ht="15">
      <c r="B489" s="128"/>
      <c r="C489" s="128"/>
      <c r="F489" s="130"/>
      <c r="G489" s="130"/>
      <c r="I489" s="130"/>
      <c r="J489" s="130"/>
    </row>
    <row r="490" spans="2:10" s="129" customFormat="1" ht="15">
      <c r="B490" s="128"/>
      <c r="C490" s="128"/>
      <c r="F490" s="130"/>
      <c r="G490" s="130"/>
      <c r="I490" s="130"/>
      <c r="J490" s="130"/>
    </row>
    <row r="491" spans="2:10" s="129" customFormat="1" ht="15">
      <c r="B491" s="128"/>
      <c r="C491" s="128"/>
      <c r="F491" s="130"/>
      <c r="G491" s="130"/>
      <c r="I491" s="130"/>
      <c r="J491" s="130"/>
    </row>
    <row r="492" spans="2:10" s="129" customFormat="1" ht="15">
      <c r="B492" s="128"/>
      <c r="C492" s="128"/>
      <c r="F492" s="130"/>
      <c r="G492" s="130"/>
      <c r="I492" s="130"/>
      <c r="J492" s="130"/>
    </row>
    <row r="493" spans="2:10" s="129" customFormat="1" ht="15">
      <c r="B493" s="128"/>
      <c r="C493" s="128"/>
      <c r="F493" s="130"/>
      <c r="G493" s="130"/>
      <c r="I493" s="130"/>
      <c r="J493" s="130"/>
    </row>
    <row r="494" spans="2:10" s="129" customFormat="1" ht="15">
      <c r="B494" s="128"/>
      <c r="C494" s="128"/>
      <c r="F494" s="130"/>
      <c r="G494" s="130"/>
      <c r="I494" s="130"/>
      <c r="J494" s="130"/>
    </row>
    <row r="495" spans="2:10" s="129" customFormat="1" ht="15">
      <c r="B495" s="128"/>
      <c r="C495" s="128"/>
      <c r="F495" s="130"/>
      <c r="G495" s="130"/>
      <c r="I495" s="130"/>
      <c r="J495" s="130"/>
    </row>
    <row r="496" spans="2:10" s="129" customFormat="1" ht="15">
      <c r="B496" s="128"/>
      <c r="C496" s="128"/>
      <c r="F496" s="130"/>
      <c r="G496" s="130"/>
      <c r="I496" s="130"/>
      <c r="J496" s="130"/>
    </row>
    <row r="497" spans="2:10" s="129" customFormat="1" ht="15">
      <c r="B497" s="128"/>
      <c r="C497" s="128"/>
      <c r="F497" s="130"/>
      <c r="G497" s="130"/>
      <c r="I497" s="130"/>
      <c r="J497" s="130"/>
    </row>
    <row r="498" spans="2:10" s="129" customFormat="1" ht="15">
      <c r="B498" s="128"/>
      <c r="C498" s="128"/>
      <c r="F498" s="130"/>
      <c r="G498" s="130"/>
      <c r="I498" s="130"/>
      <c r="J498" s="130"/>
    </row>
    <row r="499" spans="2:10" s="129" customFormat="1" ht="15">
      <c r="B499" s="128"/>
      <c r="C499" s="128"/>
      <c r="F499" s="130"/>
      <c r="G499" s="130"/>
      <c r="I499" s="130"/>
      <c r="J499" s="130"/>
    </row>
    <row r="500" spans="2:10" s="129" customFormat="1" ht="15">
      <c r="B500" s="141"/>
      <c r="C500" s="141"/>
      <c r="F500" s="130"/>
      <c r="G500" s="130"/>
      <c r="I500" s="130"/>
      <c r="J500" s="130"/>
    </row>
    <row r="501" spans="2:10" s="129" customFormat="1" ht="15">
      <c r="B501" s="139"/>
      <c r="C501" s="139"/>
      <c r="F501" s="130"/>
      <c r="G501" s="130"/>
      <c r="I501" s="130"/>
      <c r="J501" s="130"/>
    </row>
    <row r="502" spans="2:10" s="129" customFormat="1" ht="15">
      <c r="B502" s="138"/>
      <c r="C502" s="138"/>
      <c r="F502" s="130"/>
      <c r="G502" s="130"/>
      <c r="I502" s="130"/>
      <c r="J502" s="130"/>
    </row>
    <row r="503" spans="2:10" s="129" customFormat="1" ht="15">
      <c r="B503" s="138"/>
      <c r="C503" s="138"/>
      <c r="F503" s="130"/>
      <c r="G503" s="130"/>
      <c r="I503" s="130"/>
      <c r="J503" s="130"/>
    </row>
    <row r="504" spans="2:10" s="129" customFormat="1" ht="15">
      <c r="B504" s="138"/>
      <c r="C504" s="138"/>
      <c r="F504" s="130"/>
      <c r="G504" s="130"/>
      <c r="I504" s="130"/>
      <c r="J504" s="130"/>
    </row>
    <row r="505" spans="2:10" s="129" customFormat="1" ht="15">
      <c r="B505" s="139"/>
      <c r="C505" s="139"/>
      <c r="F505" s="130"/>
      <c r="G505" s="130"/>
      <c r="I505" s="130"/>
      <c r="J505" s="130"/>
    </row>
    <row r="506" spans="2:10" s="129" customFormat="1" ht="15">
      <c r="B506" s="139"/>
      <c r="C506" s="139"/>
      <c r="F506" s="130"/>
      <c r="G506" s="130"/>
      <c r="I506" s="130"/>
      <c r="J506" s="130"/>
    </row>
    <row r="507" spans="2:10" s="129" customFormat="1" ht="15">
      <c r="B507" s="138"/>
      <c r="C507" s="138"/>
      <c r="F507" s="130"/>
      <c r="G507" s="130"/>
      <c r="I507" s="130"/>
      <c r="J507" s="130"/>
    </row>
    <row r="508" spans="2:10" s="129" customFormat="1" ht="15">
      <c r="B508" s="138"/>
      <c r="C508" s="138"/>
      <c r="F508" s="130"/>
      <c r="G508" s="130"/>
      <c r="I508" s="130"/>
      <c r="J508" s="130"/>
    </row>
    <row r="509" spans="2:10" s="129" customFormat="1" ht="15">
      <c r="B509" s="138"/>
      <c r="C509" s="138"/>
      <c r="F509" s="130"/>
      <c r="G509" s="130"/>
      <c r="I509" s="130"/>
      <c r="J509" s="130"/>
    </row>
    <row r="510" spans="2:10" s="129" customFormat="1" ht="15">
      <c r="B510" s="138"/>
      <c r="C510" s="138"/>
      <c r="F510" s="130"/>
      <c r="G510" s="130"/>
      <c r="I510" s="130"/>
      <c r="J510" s="130"/>
    </row>
    <row r="511" spans="2:10" s="129" customFormat="1" ht="15">
      <c r="B511" s="138"/>
      <c r="C511" s="138"/>
      <c r="F511" s="130"/>
      <c r="G511" s="130"/>
      <c r="I511" s="130"/>
      <c r="J511" s="130"/>
    </row>
    <row r="512" spans="2:10" s="129" customFormat="1" ht="15">
      <c r="B512" s="138"/>
      <c r="C512" s="138"/>
      <c r="F512" s="130"/>
      <c r="G512" s="130"/>
      <c r="I512" s="130"/>
      <c r="J512" s="130"/>
    </row>
    <row r="513" spans="2:10" s="129" customFormat="1" ht="15">
      <c r="B513" s="138"/>
      <c r="C513" s="138"/>
      <c r="F513" s="130"/>
      <c r="G513" s="130"/>
      <c r="I513" s="130"/>
      <c r="J513" s="130"/>
    </row>
    <row r="514" spans="2:10" s="129" customFormat="1" ht="15">
      <c r="B514" s="138"/>
      <c r="C514" s="138"/>
      <c r="F514" s="130"/>
      <c r="G514" s="130"/>
      <c r="I514" s="130"/>
      <c r="J514" s="130"/>
    </row>
    <row r="515" spans="2:10" s="129" customFormat="1" ht="15">
      <c r="B515" s="138"/>
      <c r="C515" s="138"/>
      <c r="F515" s="130"/>
      <c r="G515" s="130"/>
      <c r="I515" s="130"/>
      <c r="J515" s="130"/>
    </row>
    <row r="516" spans="2:10" s="129" customFormat="1" ht="15">
      <c r="B516" s="138"/>
      <c r="C516" s="138"/>
      <c r="F516" s="130"/>
      <c r="G516" s="130"/>
      <c r="I516" s="130"/>
      <c r="J516" s="130"/>
    </row>
    <row r="517" spans="2:10" s="129" customFormat="1" ht="15">
      <c r="B517" s="138"/>
      <c r="C517" s="138"/>
      <c r="F517" s="130"/>
      <c r="G517" s="130"/>
      <c r="I517" s="130"/>
      <c r="J517" s="130"/>
    </row>
    <row r="518" spans="2:10" s="129" customFormat="1" ht="15">
      <c r="B518" s="138"/>
      <c r="C518" s="138"/>
      <c r="F518" s="130"/>
      <c r="G518" s="130"/>
      <c r="I518" s="130"/>
      <c r="J518" s="130"/>
    </row>
    <row r="519" spans="2:10" s="129" customFormat="1" ht="15">
      <c r="B519" s="138"/>
      <c r="C519" s="138"/>
      <c r="F519" s="130"/>
      <c r="G519" s="130"/>
      <c r="I519" s="130"/>
      <c r="J519" s="130"/>
    </row>
    <row r="520" spans="2:10" s="129" customFormat="1" ht="15">
      <c r="B520" s="138"/>
      <c r="C520" s="138"/>
      <c r="F520" s="130"/>
      <c r="G520" s="130"/>
      <c r="I520" s="130"/>
      <c r="J520" s="130"/>
    </row>
    <row r="521" spans="2:10" s="129" customFormat="1" ht="15">
      <c r="B521" s="138"/>
      <c r="C521" s="138"/>
      <c r="F521" s="130"/>
      <c r="G521" s="130"/>
      <c r="I521" s="130"/>
      <c r="J521" s="130"/>
    </row>
    <row r="522" spans="2:10" s="129" customFormat="1" ht="15">
      <c r="B522" s="138"/>
      <c r="C522" s="138"/>
      <c r="F522" s="130"/>
      <c r="G522" s="130"/>
      <c r="I522" s="130"/>
      <c r="J522" s="130"/>
    </row>
    <row r="523" spans="2:10" s="129" customFormat="1" ht="15">
      <c r="B523" s="138"/>
      <c r="C523" s="138"/>
      <c r="F523" s="130"/>
      <c r="G523" s="130"/>
      <c r="I523" s="130"/>
      <c r="J523" s="130"/>
    </row>
    <row r="524" spans="2:10" s="129" customFormat="1" ht="15">
      <c r="B524" s="138"/>
      <c r="C524" s="138"/>
      <c r="F524" s="130"/>
      <c r="G524" s="130"/>
      <c r="I524" s="130"/>
      <c r="J524" s="130"/>
    </row>
    <row r="525" spans="2:10" s="129" customFormat="1" ht="15">
      <c r="B525" s="139"/>
      <c r="C525" s="139"/>
      <c r="F525" s="130"/>
      <c r="G525" s="130"/>
      <c r="I525" s="130"/>
      <c r="J525" s="130"/>
    </row>
    <row r="526" spans="2:10" s="129" customFormat="1" ht="15">
      <c r="B526" s="139"/>
      <c r="C526" s="139"/>
      <c r="F526" s="130"/>
      <c r="G526" s="130"/>
      <c r="I526" s="130"/>
      <c r="J526" s="130"/>
    </row>
    <row r="527" spans="2:10" s="129" customFormat="1" ht="15">
      <c r="B527" s="138"/>
      <c r="C527" s="138"/>
      <c r="F527" s="130"/>
      <c r="G527" s="130"/>
      <c r="I527" s="130"/>
      <c r="J527" s="130"/>
    </row>
    <row r="528" spans="2:10" s="129" customFormat="1" ht="15">
      <c r="B528" s="138"/>
      <c r="C528" s="138"/>
      <c r="F528" s="130"/>
      <c r="G528" s="130"/>
      <c r="I528" s="130"/>
      <c r="J528" s="130"/>
    </row>
    <row r="529" spans="2:10" s="129" customFormat="1" ht="15">
      <c r="B529" s="128"/>
      <c r="C529" s="128"/>
      <c r="F529" s="130"/>
      <c r="G529" s="130"/>
      <c r="I529" s="130"/>
      <c r="J529" s="130"/>
    </row>
    <row r="530" spans="2:10" s="129" customFormat="1" ht="15">
      <c r="B530" s="128"/>
      <c r="C530" s="128"/>
      <c r="F530" s="130"/>
      <c r="G530" s="130"/>
      <c r="I530" s="130"/>
      <c r="J530" s="130"/>
    </row>
    <row r="531" spans="2:10" s="129" customFormat="1" ht="15">
      <c r="B531" s="138"/>
      <c r="C531" s="138"/>
      <c r="F531" s="130"/>
      <c r="G531" s="130"/>
      <c r="I531" s="130"/>
      <c r="J531" s="130"/>
    </row>
    <row r="532" spans="2:10" s="129" customFormat="1" ht="15">
      <c r="B532" s="138"/>
      <c r="C532" s="138"/>
      <c r="F532" s="130"/>
      <c r="G532" s="130"/>
      <c r="I532" s="130"/>
      <c r="J532" s="130"/>
    </row>
    <row r="533" spans="2:10" s="129" customFormat="1" ht="15">
      <c r="B533" s="138"/>
      <c r="C533" s="138"/>
      <c r="F533" s="130"/>
      <c r="G533" s="130"/>
      <c r="I533" s="130"/>
      <c r="J533" s="130"/>
    </row>
    <row r="534" spans="2:10" s="129" customFormat="1" ht="15">
      <c r="B534" s="139"/>
      <c r="C534" s="139"/>
      <c r="F534" s="130"/>
      <c r="G534" s="130"/>
      <c r="I534" s="130"/>
      <c r="J534" s="130"/>
    </row>
    <row r="535" spans="2:10" s="129" customFormat="1" ht="15">
      <c r="B535" s="138"/>
      <c r="C535" s="138"/>
      <c r="F535" s="130"/>
      <c r="G535" s="130"/>
      <c r="I535" s="130"/>
      <c r="J535" s="130"/>
    </row>
    <row r="536" spans="2:10" s="129" customFormat="1" ht="15">
      <c r="B536" s="138"/>
      <c r="C536" s="138"/>
      <c r="F536" s="130"/>
      <c r="G536" s="130"/>
      <c r="I536" s="130"/>
      <c r="J536" s="130"/>
    </row>
    <row r="537" spans="2:10" s="129" customFormat="1" ht="15">
      <c r="B537" s="138"/>
      <c r="C537" s="138"/>
      <c r="F537" s="130"/>
      <c r="G537" s="130"/>
      <c r="I537" s="130"/>
      <c r="J537" s="130"/>
    </row>
    <row r="538" spans="2:10" s="129" customFormat="1" ht="15">
      <c r="B538" s="138"/>
      <c r="C538" s="138"/>
      <c r="F538" s="130"/>
      <c r="G538" s="130"/>
      <c r="I538" s="130"/>
      <c r="J538" s="130"/>
    </row>
    <row r="539" spans="2:10" s="129" customFormat="1" ht="15">
      <c r="B539" s="138"/>
      <c r="C539" s="138"/>
      <c r="F539" s="130"/>
      <c r="G539" s="130"/>
      <c r="I539" s="130"/>
      <c r="J539" s="130"/>
    </row>
    <row r="540" spans="2:10" s="129" customFormat="1" ht="15">
      <c r="B540" s="138"/>
      <c r="C540" s="138"/>
      <c r="F540" s="130"/>
      <c r="G540" s="130"/>
      <c r="I540" s="130"/>
      <c r="J540" s="130"/>
    </row>
    <row r="541" spans="2:10" s="129" customFormat="1" ht="15">
      <c r="B541" s="138"/>
      <c r="C541" s="138"/>
      <c r="F541" s="130"/>
      <c r="G541" s="130"/>
      <c r="I541" s="130"/>
      <c r="J541" s="130"/>
    </row>
    <row r="542" spans="2:10" s="129" customFormat="1" ht="15">
      <c r="B542" s="138"/>
      <c r="C542" s="138"/>
      <c r="F542" s="130"/>
      <c r="G542" s="130"/>
      <c r="I542" s="130"/>
      <c r="J542" s="130"/>
    </row>
    <row r="543" spans="2:10" s="129" customFormat="1" ht="15">
      <c r="B543" s="139"/>
      <c r="C543" s="139"/>
      <c r="F543" s="130"/>
      <c r="G543" s="130"/>
      <c r="I543" s="130"/>
      <c r="J543" s="130"/>
    </row>
    <row r="544" spans="2:10" s="129" customFormat="1" ht="15">
      <c r="B544" s="139"/>
      <c r="C544" s="139"/>
      <c r="F544" s="130"/>
      <c r="G544" s="130"/>
      <c r="I544" s="130"/>
      <c r="J544" s="130"/>
    </row>
    <row r="545" spans="2:10" s="129" customFormat="1" ht="15">
      <c r="B545" s="138"/>
      <c r="C545" s="138"/>
      <c r="F545" s="142"/>
      <c r="G545" s="142"/>
      <c r="I545" s="130"/>
      <c r="J545" s="130"/>
    </row>
    <row r="546" spans="2:10" s="129" customFormat="1" ht="15">
      <c r="B546" s="138"/>
      <c r="C546" s="138"/>
      <c r="F546" s="142"/>
      <c r="G546" s="142"/>
      <c r="I546" s="130"/>
      <c r="J546" s="130"/>
    </row>
    <row r="547" spans="2:10" s="129" customFormat="1" ht="15">
      <c r="B547" s="139"/>
      <c r="C547" s="139"/>
      <c r="F547" s="142"/>
      <c r="G547" s="142"/>
      <c r="I547" s="130"/>
      <c r="J547" s="130"/>
    </row>
    <row r="548" spans="2:10" s="129" customFormat="1" ht="15">
      <c r="B548" s="138"/>
      <c r="C548" s="138"/>
      <c r="F548" s="142"/>
      <c r="G548" s="142"/>
      <c r="I548" s="130"/>
      <c r="J548" s="130"/>
    </row>
    <row r="549" spans="2:10" s="129" customFormat="1" ht="15">
      <c r="B549" s="138"/>
      <c r="C549" s="138"/>
      <c r="F549" s="142"/>
      <c r="G549" s="142"/>
      <c r="I549" s="130"/>
      <c r="J549" s="130"/>
    </row>
    <row r="550" spans="2:10" s="129" customFormat="1" ht="15">
      <c r="B550" s="138"/>
      <c r="C550" s="138"/>
      <c r="F550" s="142"/>
      <c r="G550" s="142"/>
      <c r="I550" s="130"/>
      <c r="J550" s="130"/>
    </row>
    <row r="551" spans="2:10" s="129" customFormat="1" ht="15">
      <c r="B551" s="138"/>
      <c r="C551" s="138"/>
      <c r="F551" s="142"/>
      <c r="G551" s="142"/>
      <c r="I551" s="130"/>
      <c r="J551" s="130"/>
    </row>
    <row r="552" spans="2:10" s="129" customFormat="1" ht="15">
      <c r="B552" s="138"/>
      <c r="C552" s="138"/>
      <c r="F552" s="142"/>
      <c r="G552" s="142"/>
      <c r="I552" s="130"/>
      <c r="J552" s="130"/>
    </row>
    <row r="553" spans="2:10" s="129" customFormat="1" ht="15">
      <c r="B553" s="138"/>
      <c r="C553" s="138"/>
      <c r="F553" s="142"/>
      <c r="G553" s="142"/>
      <c r="I553" s="130"/>
      <c r="J553" s="130"/>
    </row>
    <row r="554" spans="2:10" s="129" customFormat="1" ht="15">
      <c r="B554" s="138"/>
      <c r="C554" s="138"/>
      <c r="F554" s="142"/>
      <c r="G554" s="142"/>
      <c r="I554" s="130"/>
      <c r="J554" s="130"/>
    </row>
    <row r="555" spans="2:10" s="129" customFormat="1" ht="15">
      <c r="B555" s="138"/>
      <c r="C555" s="138"/>
      <c r="F555" s="142"/>
      <c r="G555" s="142"/>
      <c r="I555" s="130"/>
      <c r="J555" s="130"/>
    </row>
    <row r="556" spans="2:10" s="129" customFormat="1" ht="15">
      <c r="B556" s="138"/>
      <c r="C556" s="138"/>
      <c r="F556" s="142"/>
      <c r="G556" s="142"/>
      <c r="I556" s="130"/>
      <c r="J556" s="130"/>
    </row>
    <row r="557" spans="2:10" s="129" customFormat="1" ht="15">
      <c r="B557" s="138"/>
      <c r="C557" s="138"/>
      <c r="F557" s="142"/>
      <c r="G557" s="142"/>
      <c r="I557" s="130"/>
      <c r="J557" s="130"/>
    </row>
    <row r="558" spans="2:10" s="129" customFormat="1" ht="15">
      <c r="B558" s="138"/>
      <c r="C558" s="138"/>
      <c r="F558" s="142"/>
      <c r="G558" s="142"/>
      <c r="I558" s="130"/>
      <c r="J558" s="130"/>
    </row>
    <row r="559" spans="2:10" s="129" customFormat="1" ht="15">
      <c r="B559" s="138"/>
      <c r="C559" s="138"/>
      <c r="F559" s="142"/>
      <c r="G559" s="142"/>
      <c r="I559" s="130"/>
      <c r="J559" s="130"/>
    </row>
    <row r="560" spans="2:10" s="129" customFormat="1" ht="15">
      <c r="B560" s="138"/>
      <c r="C560" s="138"/>
      <c r="F560" s="142"/>
      <c r="G560" s="142"/>
      <c r="I560" s="130"/>
      <c r="J560" s="130"/>
    </row>
    <row r="561" spans="2:10" s="129" customFormat="1" ht="15">
      <c r="B561" s="138"/>
      <c r="C561" s="138"/>
      <c r="F561" s="142"/>
      <c r="G561" s="142"/>
      <c r="I561" s="130"/>
      <c r="J561" s="130"/>
    </row>
    <row r="562" spans="2:10" s="129" customFormat="1" ht="15">
      <c r="B562" s="138"/>
      <c r="C562" s="138"/>
      <c r="F562" s="142"/>
      <c r="G562" s="142"/>
      <c r="I562" s="130"/>
      <c r="J562" s="130"/>
    </row>
    <row r="563" spans="2:10" s="129" customFormat="1" ht="15">
      <c r="B563" s="138"/>
      <c r="C563" s="138"/>
      <c r="F563" s="142"/>
      <c r="G563" s="142"/>
      <c r="I563" s="130"/>
      <c r="J563" s="130"/>
    </row>
    <row r="564" spans="2:10" s="129" customFormat="1" ht="15">
      <c r="B564" s="138"/>
      <c r="C564" s="138"/>
      <c r="F564" s="142"/>
      <c r="G564" s="142"/>
      <c r="I564" s="130"/>
      <c r="J564" s="130"/>
    </row>
    <row r="565" spans="2:10" s="129" customFormat="1" ht="15">
      <c r="B565" s="138"/>
      <c r="C565" s="138"/>
      <c r="F565" s="142"/>
      <c r="G565" s="142"/>
      <c r="I565" s="130"/>
      <c r="J565" s="130"/>
    </row>
    <row r="566" spans="2:10" s="129" customFormat="1" ht="15">
      <c r="B566" s="138"/>
      <c r="C566" s="138"/>
      <c r="F566" s="142"/>
      <c r="G566" s="142"/>
      <c r="I566" s="130"/>
      <c r="J566" s="130"/>
    </row>
    <row r="567" spans="2:10" s="129" customFormat="1" ht="15">
      <c r="B567" s="138"/>
      <c r="C567" s="138"/>
      <c r="F567" s="142"/>
      <c r="G567" s="142"/>
      <c r="I567" s="130"/>
      <c r="J567" s="130"/>
    </row>
    <row r="568" spans="2:10" s="129" customFormat="1" ht="15">
      <c r="B568" s="138"/>
      <c r="C568" s="138"/>
      <c r="F568" s="142"/>
      <c r="G568" s="142"/>
      <c r="I568" s="130"/>
      <c r="J568" s="130"/>
    </row>
    <row r="569" spans="2:10" s="129" customFormat="1" ht="15">
      <c r="B569" s="138"/>
      <c r="C569" s="138"/>
      <c r="F569" s="142"/>
      <c r="G569" s="142"/>
      <c r="I569" s="130"/>
      <c r="J569" s="130"/>
    </row>
    <row r="570" spans="2:10" s="129" customFormat="1" ht="15">
      <c r="B570" s="142"/>
      <c r="C570" s="142"/>
      <c r="F570" s="142"/>
      <c r="G570" s="142"/>
      <c r="I570" s="130"/>
      <c r="J570" s="130"/>
    </row>
    <row r="571" spans="2:13" s="129" customFormat="1" ht="15">
      <c r="B571" s="142"/>
      <c r="C571" s="142"/>
      <c r="F571" s="142"/>
      <c r="G571" s="142"/>
      <c r="I571" s="130"/>
      <c r="J571" s="130"/>
      <c r="L571" s="143"/>
      <c r="M571" s="143"/>
    </row>
    <row r="572" spans="2:10" s="129" customFormat="1" ht="15">
      <c r="B572" s="142"/>
      <c r="C572" s="142"/>
      <c r="F572" s="142"/>
      <c r="G572" s="142"/>
      <c r="I572" s="130"/>
      <c r="J572" s="130"/>
    </row>
    <row r="573" spans="2:10" s="129" customFormat="1" ht="15">
      <c r="B573" s="142"/>
      <c r="C573" s="142"/>
      <c r="F573" s="142"/>
      <c r="G573" s="142"/>
      <c r="I573" s="130"/>
      <c r="J573" s="130"/>
    </row>
    <row r="574" spans="2:10" s="129" customFormat="1" ht="15">
      <c r="B574" s="142"/>
      <c r="C574" s="142"/>
      <c r="F574" s="142"/>
      <c r="G574" s="142"/>
      <c r="I574" s="130"/>
      <c r="J574" s="130"/>
    </row>
    <row r="575" spans="2:10" s="129" customFormat="1" ht="15">
      <c r="B575" s="142"/>
      <c r="C575" s="142"/>
      <c r="F575" s="142"/>
      <c r="G575" s="142"/>
      <c r="I575" s="130"/>
      <c r="J575" s="130"/>
    </row>
    <row r="576" spans="2:10" s="129" customFormat="1" ht="15">
      <c r="B576" s="142"/>
      <c r="C576" s="142"/>
      <c r="F576" s="142"/>
      <c r="G576" s="142"/>
      <c r="I576" s="130"/>
      <c r="J576" s="130"/>
    </row>
    <row r="577" spans="2:10" s="129" customFormat="1" ht="15">
      <c r="B577" s="142"/>
      <c r="C577" s="142"/>
      <c r="F577" s="142"/>
      <c r="G577" s="142"/>
      <c r="I577" s="130"/>
      <c r="J577" s="130"/>
    </row>
    <row r="578" spans="2:10" s="129" customFormat="1" ht="15">
      <c r="B578" s="142"/>
      <c r="C578" s="142"/>
      <c r="F578" s="142"/>
      <c r="G578" s="142"/>
      <c r="I578" s="130"/>
      <c r="J578" s="130"/>
    </row>
    <row r="579" spans="2:10" s="129" customFormat="1" ht="15">
      <c r="B579" s="142"/>
      <c r="C579" s="142"/>
      <c r="F579" s="142"/>
      <c r="G579" s="142"/>
      <c r="I579" s="130"/>
      <c r="J579" s="130"/>
    </row>
    <row r="580" spans="2:10" s="129" customFormat="1" ht="15">
      <c r="B580" s="142"/>
      <c r="C580" s="142"/>
      <c r="F580" s="142"/>
      <c r="G580" s="142"/>
      <c r="I580" s="130"/>
      <c r="J580" s="130"/>
    </row>
    <row r="581" spans="2:13" s="129" customFormat="1" ht="15">
      <c r="B581" s="142"/>
      <c r="C581" s="142"/>
      <c r="F581" s="142"/>
      <c r="G581" s="142"/>
      <c r="I581" s="130"/>
      <c r="J581" s="130"/>
      <c r="L581" s="144"/>
      <c r="M581" s="144"/>
    </row>
    <row r="582" spans="2:10" s="129" customFormat="1" ht="15">
      <c r="B582" s="142"/>
      <c r="C582" s="142"/>
      <c r="F582" s="142"/>
      <c r="G582" s="142"/>
      <c r="I582" s="130"/>
      <c r="J582" s="130"/>
    </row>
    <row r="583" spans="2:10" s="129" customFormat="1" ht="15">
      <c r="B583" s="142"/>
      <c r="C583" s="142"/>
      <c r="F583" s="142"/>
      <c r="G583" s="142"/>
      <c r="I583" s="130"/>
      <c r="J583" s="130"/>
    </row>
    <row r="584" spans="2:10" s="129" customFormat="1" ht="15">
      <c r="B584" s="142"/>
      <c r="C584" s="142"/>
      <c r="F584" s="142"/>
      <c r="G584" s="142"/>
      <c r="I584" s="130"/>
      <c r="J584" s="130"/>
    </row>
    <row r="585" spans="2:10" s="129" customFormat="1" ht="15">
      <c r="B585" s="145"/>
      <c r="C585" s="145"/>
      <c r="F585" s="142"/>
      <c r="G585" s="142"/>
      <c r="I585" s="130"/>
      <c r="J585" s="130"/>
    </row>
    <row r="586" spans="2:10" s="129" customFormat="1" ht="15">
      <c r="B586" s="146"/>
      <c r="C586" s="146"/>
      <c r="F586" s="142"/>
      <c r="G586" s="142"/>
      <c r="I586" s="130"/>
      <c r="J586" s="130"/>
    </row>
    <row r="587" spans="2:10" s="129" customFormat="1" ht="15">
      <c r="B587" s="146"/>
      <c r="C587" s="146"/>
      <c r="F587" s="142"/>
      <c r="G587" s="142"/>
      <c r="I587" s="130"/>
      <c r="J587" s="130"/>
    </row>
    <row r="588" spans="2:10" s="129" customFormat="1" ht="15">
      <c r="B588" s="146"/>
      <c r="C588" s="146"/>
      <c r="F588" s="142"/>
      <c r="G588" s="142"/>
      <c r="I588" s="130"/>
      <c r="J588" s="130"/>
    </row>
    <row r="589" spans="2:10" s="129" customFormat="1" ht="15">
      <c r="B589" s="142"/>
      <c r="C589" s="142"/>
      <c r="F589" s="142"/>
      <c r="G589" s="142"/>
      <c r="I589" s="130"/>
      <c r="J589" s="130"/>
    </row>
    <row r="590" spans="2:10" s="129" customFormat="1" ht="15">
      <c r="B590" s="142"/>
      <c r="C590" s="142"/>
      <c r="F590" s="142"/>
      <c r="G590" s="142"/>
      <c r="I590" s="130"/>
      <c r="J590" s="130"/>
    </row>
    <row r="591" spans="2:10" s="129" customFormat="1" ht="15">
      <c r="B591" s="142"/>
      <c r="C591" s="142"/>
      <c r="F591" s="142"/>
      <c r="G591" s="142"/>
      <c r="I591" s="130"/>
      <c r="J591" s="130"/>
    </row>
    <row r="592" spans="2:10" s="129" customFormat="1" ht="15">
      <c r="B592" s="142"/>
      <c r="C592" s="142"/>
      <c r="F592" s="142"/>
      <c r="G592" s="142"/>
      <c r="I592" s="130"/>
      <c r="J592" s="130"/>
    </row>
    <row r="593" spans="2:10" s="129" customFormat="1" ht="15">
      <c r="B593" s="142"/>
      <c r="C593" s="142"/>
      <c r="F593" s="142"/>
      <c r="G593" s="142"/>
      <c r="I593" s="130"/>
      <c r="J593" s="130"/>
    </row>
    <row r="594" spans="2:10" s="129" customFormat="1" ht="15">
      <c r="B594" s="142"/>
      <c r="C594" s="142"/>
      <c r="F594" s="142"/>
      <c r="G594" s="142"/>
      <c r="I594" s="130"/>
      <c r="J594" s="130"/>
    </row>
    <row r="595" spans="2:10" s="129" customFormat="1" ht="15">
      <c r="B595" s="142"/>
      <c r="C595" s="142"/>
      <c r="F595" s="142"/>
      <c r="G595" s="142"/>
      <c r="I595" s="130"/>
      <c r="J595" s="130"/>
    </row>
    <row r="596" spans="2:10" s="129" customFormat="1" ht="15">
      <c r="B596" s="142"/>
      <c r="C596" s="142"/>
      <c r="F596" s="142"/>
      <c r="G596" s="142"/>
      <c r="I596" s="130"/>
      <c r="J596" s="130"/>
    </row>
    <row r="597" spans="2:10" s="129" customFormat="1" ht="15">
      <c r="B597" s="142"/>
      <c r="C597" s="142"/>
      <c r="F597" s="142"/>
      <c r="G597" s="142"/>
      <c r="I597" s="130"/>
      <c r="J597" s="130"/>
    </row>
    <row r="598" spans="2:10" s="129" customFormat="1" ht="15">
      <c r="B598" s="142"/>
      <c r="C598" s="142"/>
      <c r="F598" s="142"/>
      <c r="G598" s="142"/>
      <c r="I598" s="130"/>
      <c r="J598" s="130"/>
    </row>
    <row r="599" spans="2:10" s="129" customFormat="1" ht="15">
      <c r="B599" s="142"/>
      <c r="C599" s="142"/>
      <c r="F599" s="142"/>
      <c r="G599" s="142"/>
      <c r="I599" s="130"/>
      <c r="J599" s="130"/>
    </row>
    <row r="600" spans="2:10" s="129" customFormat="1" ht="15">
      <c r="B600" s="142"/>
      <c r="C600" s="142"/>
      <c r="F600" s="142"/>
      <c r="G600" s="142"/>
      <c r="I600" s="130"/>
      <c r="J600" s="130"/>
    </row>
    <row r="601" spans="2:10" s="129" customFormat="1" ht="15">
      <c r="B601" s="142"/>
      <c r="C601" s="142"/>
      <c r="F601" s="142"/>
      <c r="G601" s="142"/>
      <c r="I601" s="130"/>
      <c r="J601" s="130"/>
    </row>
    <row r="602" spans="2:10" s="129" customFormat="1" ht="15">
      <c r="B602" s="142"/>
      <c r="C602" s="142"/>
      <c r="F602" s="142"/>
      <c r="G602" s="142"/>
      <c r="I602" s="130"/>
      <c r="J602" s="130"/>
    </row>
    <row r="603" spans="2:10" s="129" customFormat="1" ht="15">
      <c r="B603" s="142"/>
      <c r="C603" s="142"/>
      <c r="F603" s="142"/>
      <c r="G603" s="142"/>
      <c r="I603" s="130"/>
      <c r="J603" s="130"/>
    </row>
    <row r="604" spans="2:10" s="129" customFormat="1" ht="15">
      <c r="B604" s="142"/>
      <c r="C604" s="142"/>
      <c r="F604" s="142"/>
      <c r="G604" s="142"/>
      <c r="I604" s="130"/>
      <c r="J604" s="130"/>
    </row>
    <row r="605" spans="2:10" s="129" customFormat="1" ht="15">
      <c r="B605" s="142"/>
      <c r="C605" s="142"/>
      <c r="F605" s="142"/>
      <c r="G605" s="142"/>
      <c r="I605" s="130"/>
      <c r="J605" s="130"/>
    </row>
    <row r="606" spans="2:10" s="129" customFormat="1" ht="15">
      <c r="B606" s="142"/>
      <c r="C606" s="142"/>
      <c r="F606" s="142"/>
      <c r="G606" s="142"/>
      <c r="I606" s="130"/>
      <c r="J606" s="130"/>
    </row>
    <row r="607" spans="2:10" s="129" customFormat="1" ht="15">
      <c r="B607" s="142"/>
      <c r="C607" s="142"/>
      <c r="F607" s="142"/>
      <c r="G607" s="142"/>
      <c r="I607" s="130"/>
      <c r="J607" s="130"/>
    </row>
    <row r="608" spans="2:10" s="129" customFormat="1" ht="15">
      <c r="B608" s="142"/>
      <c r="C608" s="142"/>
      <c r="F608" s="142"/>
      <c r="G608" s="142"/>
      <c r="I608" s="130"/>
      <c r="J608" s="130"/>
    </row>
    <row r="609" spans="2:10" s="129" customFormat="1" ht="15">
      <c r="B609" s="142"/>
      <c r="C609" s="142"/>
      <c r="F609" s="142"/>
      <c r="G609" s="142"/>
      <c r="I609" s="130"/>
      <c r="J609" s="130"/>
    </row>
    <row r="610" spans="2:10" s="129" customFormat="1" ht="15">
      <c r="B610" s="142"/>
      <c r="C610" s="142"/>
      <c r="F610" s="142"/>
      <c r="G610" s="142"/>
      <c r="I610" s="130"/>
      <c r="J610" s="130"/>
    </row>
    <row r="611" spans="2:10" s="129" customFormat="1" ht="15">
      <c r="B611" s="142"/>
      <c r="C611" s="142"/>
      <c r="F611" s="142"/>
      <c r="G611" s="142"/>
      <c r="I611" s="130"/>
      <c r="J611" s="130"/>
    </row>
    <row r="612" spans="2:10" s="129" customFormat="1" ht="15">
      <c r="B612" s="142"/>
      <c r="C612" s="142"/>
      <c r="F612" s="142"/>
      <c r="G612" s="142"/>
      <c r="I612" s="130"/>
      <c r="J612" s="130"/>
    </row>
    <row r="613" spans="2:10" s="129" customFormat="1" ht="15">
      <c r="B613" s="142"/>
      <c r="C613" s="142"/>
      <c r="F613" s="142"/>
      <c r="G613" s="142"/>
      <c r="I613" s="130"/>
      <c r="J613" s="130"/>
    </row>
    <row r="614" spans="2:10" s="129" customFormat="1" ht="15">
      <c r="B614" s="142"/>
      <c r="C614" s="142"/>
      <c r="F614" s="142"/>
      <c r="G614" s="142"/>
      <c r="I614" s="130"/>
      <c r="J614" s="130"/>
    </row>
    <row r="615" spans="2:10" s="129" customFormat="1" ht="15">
      <c r="B615" s="142"/>
      <c r="C615" s="142"/>
      <c r="F615" s="142"/>
      <c r="G615" s="142"/>
      <c r="I615" s="130"/>
      <c r="J615" s="130"/>
    </row>
    <row r="616" spans="2:10" s="129" customFormat="1" ht="15">
      <c r="B616" s="142"/>
      <c r="C616" s="142"/>
      <c r="F616" s="142"/>
      <c r="G616" s="142"/>
      <c r="I616" s="130"/>
      <c r="J616" s="130"/>
    </row>
    <row r="617" spans="2:10" s="129" customFormat="1" ht="15">
      <c r="B617" s="142"/>
      <c r="C617" s="142"/>
      <c r="F617" s="142"/>
      <c r="G617" s="142"/>
      <c r="I617" s="130"/>
      <c r="J617" s="130"/>
    </row>
    <row r="618" spans="2:10" s="129" customFormat="1" ht="15">
      <c r="B618" s="142"/>
      <c r="C618" s="142"/>
      <c r="F618" s="142"/>
      <c r="G618" s="142"/>
      <c r="I618" s="130"/>
      <c r="J618" s="130"/>
    </row>
    <row r="619" spans="2:10" s="129" customFormat="1" ht="15">
      <c r="B619" s="142"/>
      <c r="C619" s="142"/>
      <c r="F619" s="142"/>
      <c r="G619" s="142"/>
      <c r="I619" s="130"/>
      <c r="J619" s="130"/>
    </row>
    <row r="620" spans="2:10" s="129" customFormat="1" ht="15">
      <c r="B620" s="142"/>
      <c r="C620" s="142"/>
      <c r="F620" s="142"/>
      <c r="G620" s="142"/>
      <c r="I620" s="130"/>
      <c r="J620" s="130"/>
    </row>
    <row r="621" spans="2:10" s="129" customFormat="1" ht="15">
      <c r="B621" s="142"/>
      <c r="C621" s="142"/>
      <c r="F621" s="142"/>
      <c r="G621" s="142"/>
      <c r="I621" s="130"/>
      <c r="J621" s="130"/>
    </row>
    <row r="622" spans="2:10" s="129" customFormat="1" ht="15">
      <c r="B622" s="142"/>
      <c r="C622" s="142"/>
      <c r="F622" s="142"/>
      <c r="G622" s="142"/>
      <c r="I622" s="130"/>
      <c r="J622" s="130"/>
    </row>
    <row r="623" spans="2:10" s="129" customFormat="1" ht="15">
      <c r="B623" s="142"/>
      <c r="C623" s="142"/>
      <c r="F623" s="142"/>
      <c r="G623" s="142"/>
      <c r="I623" s="130"/>
      <c r="J623" s="130"/>
    </row>
    <row r="624" spans="2:10" s="129" customFormat="1" ht="15">
      <c r="B624" s="142"/>
      <c r="C624" s="142"/>
      <c r="F624" s="142"/>
      <c r="G624" s="142"/>
      <c r="I624" s="130"/>
      <c r="J624" s="130"/>
    </row>
    <row r="625" spans="2:10" s="129" customFormat="1" ht="15">
      <c r="B625" s="142"/>
      <c r="C625" s="142"/>
      <c r="F625" s="142"/>
      <c r="G625" s="142"/>
      <c r="I625" s="130"/>
      <c r="J625" s="130"/>
    </row>
    <row r="626" spans="2:10" s="129" customFormat="1" ht="15">
      <c r="B626" s="142"/>
      <c r="C626" s="142"/>
      <c r="F626" s="142"/>
      <c r="G626" s="142"/>
      <c r="I626" s="130"/>
      <c r="J626" s="130"/>
    </row>
    <row r="627" spans="2:10" s="129" customFormat="1" ht="15">
      <c r="B627" s="142"/>
      <c r="C627" s="142"/>
      <c r="F627" s="142"/>
      <c r="G627" s="142"/>
      <c r="I627" s="130"/>
      <c r="J627" s="130"/>
    </row>
    <row r="628" spans="2:10" s="129" customFormat="1" ht="15">
      <c r="B628" s="142"/>
      <c r="C628" s="142"/>
      <c r="F628" s="142"/>
      <c r="G628" s="142"/>
      <c r="I628" s="130"/>
      <c r="J628" s="130"/>
    </row>
    <row r="629" spans="2:10" s="129" customFormat="1" ht="15">
      <c r="B629" s="142"/>
      <c r="C629" s="142"/>
      <c r="F629" s="142"/>
      <c r="G629" s="142"/>
      <c r="I629" s="130"/>
      <c r="J629" s="130"/>
    </row>
    <row r="630" spans="2:10" s="129" customFormat="1" ht="15">
      <c r="B630" s="142"/>
      <c r="C630" s="142"/>
      <c r="F630" s="142"/>
      <c r="G630" s="142"/>
      <c r="I630" s="130"/>
      <c r="J630" s="130"/>
    </row>
    <row r="631" spans="2:10" s="129" customFormat="1" ht="15">
      <c r="B631" s="142"/>
      <c r="C631" s="142"/>
      <c r="F631" s="142"/>
      <c r="G631" s="142"/>
      <c r="I631" s="130"/>
      <c r="J631" s="130"/>
    </row>
    <row r="632" spans="2:10" s="129" customFormat="1" ht="15">
      <c r="B632" s="142"/>
      <c r="C632" s="142"/>
      <c r="F632" s="142"/>
      <c r="G632" s="142"/>
      <c r="I632" s="130"/>
      <c r="J632" s="130"/>
    </row>
    <row r="633" spans="2:10" s="129" customFormat="1" ht="15">
      <c r="B633" s="142"/>
      <c r="C633" s="142"/>
      <c r="F633" s="142"/>
      <c r="G633" s="142"/>
      <c r="I633" s="130"/>
      <c r="J633" s="130"/>
    </row>
    <row r="634" spans="2:10" s="129" customFormat="1" ht="15">
      <c r="B634" s="142"/>
      <c r="C634" s="142"/>
      <c r="F634" s="142"/>
      <c r="G634" s="142"/>
      <c r="I634" s="130"/>
      <c r="J634" s="130"/>
    </row>
    <row r="635" spans="2:10" s="129" customFormat="1" ht="15">
      <c r="B635" s="142"/>
      <c r="C635" s="142"/>
      <c r="F635" s="142"/>
      <c r="G635" s="142"/>
      <c r="I635" s="130"/>
      <c r="J635" s="130"/>
    </row>
    <row r="636" spans="2:10" s="129" customFormat="1" ht="15">
      <c r="B636" s="142"/>
      <c r="C636" s="142"/>
      <c r="F636" s="142"/>
      <c r="G636" s="142"/>
      <c r="I636" s="130"/>
      <c r="J636" s="130"/>
    </row>
    <row r="637" spans="2:10" s="129" customFormat="1" ht="15">
      <c r="B637" s="142"/>
      <c r="C637" s="142"/>
      <c r="F637" s="142"/>
      <c r="G637" s="142"/>
      <c r="I637" s="130"/>
      <c r="J637" s="130"/>
    </row>
    <row r="638" spans="2:10" s="129" customFormat="1" ht="15">
      <c r="B638" s="142"/>
      <c r="C638" s="142"/>
      <c r="F638" s="142"/>
      <c r="G638" s="142"/>
      <c r="I638" s="130"/>
      <c r="J638" s="130"/>
    </row>
    <row r="639" spans="2:10" s="129" customFormat="1" ht="15">
      <c r="B639" s="142"/>
      <c r="C639" s="142"/>
      <c r="F639" s="142"/>
      <c r="G639" s="142"/>
      <c r="I639" s="130"/>
      <c r="J639" s="130"/>
    </row>
    <row r="640" spans="2:10" s="129" customFormat="1" ht="15">
      <c r="B640" s="142"/>
      <c r="C640" s="142"/>
      <c r="F640" s="142"/>
      <c r="G640" s="142"/>
      <c r="I640" s="130"/>
      <c r="J640" s="130"/>
    </row>
    <row r="641" spans="2:10" s="129" customFormat="1" ht="15">
      <c r="B641" s="142"/>
      <c r="C641" s="142"/>
      <c r="F641" s="142"/>
      <c r="G641" s="142"/>
      <c r="I641" s="130"/>
      <c r="J641" s="130"/>
    </row>
    <row r="642" spans="2:10" s="129" customFormat="1" ht="15">
      <c r="B642" s="142"/>
      <c r="C642" s="142"/>
      <c r="F642" s="142"/>
      <c r="G642" s="142"/>
      <c r="I642" s="130"/>
      <c r="J642" s="130"/>
    </row>
    <row r="643" spans="2:10" s="129" customFormat="1" ht="15">
      <c r="B643" s="142"/>
      <c r="C643" s="142"/>
      <c r="F643" s="142"/>
      <c r="G643" s="142"/>
      <c r="I643" s="130"/>
      <c r="J643" s="130"/>
    </row>
    <row r="644" spans="2:10" s="129" customFormat="1" ht="15">
      <c r="B644" s="142"/>
      <c r="C644" s="142"/>
      <c r="F644" s="142"/>
      <c r="G644" s="142"/>
      <c r="I644" s="130"/>
      <c r="J644" s="130"/>
    </row>
    <row r="645" spans="2:10" s="129" customFormat="1" ht="15">
      <c r="B645" s="142"/>
      <c r="C645" s="142"/>
      <c r="F645" s="142"/>
      <c r="G645" s="142"/>
      <c r="I645" s="130"/>
      <c r="J645" s="130"/>
    </row>
    <row r="646" spans="2:10" s="129" customFormat="1" ht="15">
      <c r="B646" s="142"/>
      <c r="C646" s="142"/>
      <c r="F646" s="142"/>
      <c r="G646" s="142"/>
      <c r="I646" s="130"/>
      <c r="J646" s="130"/>
    </row>
    <row r="647" spans="2:10" s="129" customFormat="1" ht="15">
      <c r="B647" s="142"/>
      <c r="C647" s="142"/>
      <c r="F647" s="142"/>
      <c r="G647" s="142"/>
      <c r="I647" s="130"/>
      <c r="J647" s="130"/>
    </row>
    <row r="648" spans="2:10" s="129" customFormat="1" ht="15">
      <c r="B648" s="142"/>
      <c r="C648" s="142"/>
      <c r="F648" s="142"/>
      <c r="G648" s="142"/>
      <c r="I648" s="130"/>
      <c r="J648" s="130"/>
    </row>
    <row r="649" spans="2:10" s="129" customFormat="1" ht="15">
      <c r="B649" s="142"/>
      <c r="C649" s="142"/>
      <c r="F649" s="142"/>
      <c r="G649" s="142"/>
      <c r="I649" s="130"/>
      <c r="J649" s="130"/>
    </row>
    <row r="650" spans="2:10" s="129" customFormat="1" ht="15">
      <c r="B650" s="142"/>
      <c r="C650" s="142"/>
      <c r="F650" s="142"/>
      <c r="G650" s="142"/>
      <c r="I650" s="130"/>
      <c r="J650" s="130"/>
    </row>
    <row r="651" spans="2:10" s="129" customFormat="1" ht="15">
      <c r="B651" s="142"/>
      <c r="C651" s="142"/>
      <c r="F651" s="142"/>
      <c r="G651" s="142"/>
      <c r="I651" s="130"/>
      <c r="J651" s="130"/>
    </row>
    <row r="652" spans="2:10" s="129" customFormat="1" ht="15">
      <c r="B652" s="142"/>
      <c r="C652" s="142"/>
      <c r="F652" s="142"/>
      <c r="G652" s="142"/>
      <c r="I652" s="130"/>
      <c r="J652" s="130"/>
    </row>
    <row r="653" spans="2:10" s="129" customFormat="1" ht="15">
      <c r="B653" s="142"/>
      <c r="C653" s="142"/>
      <c r="F653" s="142"/>
      <c r="G653" s="142"/>
      <c r="I653" s="130"/>
      <c r="J653" s="130"/>
    </row>
    <row r="654" spans="2:10" s="129" customFormat="1" ht="15">
      <c r="B654" s="142"/>
      <c r="C654" s="142"/>
      <c r="F654" s="142"/>
      <c r="G654" s="142"/>
      <c r="I654" s="130"/>
      <c r="J654" s="130"/>
    </row>
    <row r="655" spans="2:10" s="129" customFormat="1" ht="15">
      <c r="B655" s="142"/>
      <c r="C655" s="142"/>
      <c r="F655" s="142"/>
      <c r="G655" s="142"/>
      <c r="I655" s="130"/>
      <c r="J655" s="130"/>
    </row>
    <row r="656" spans="2:10" s="129" customFormat="1" ht="15">
      <c r="B656" s="142"/>
      <c r="C656" s="142"/>
      <c r="F656" s="142"/>
      <c r="G656" s="142"/>
      <c r="I656" s="130"/>
      <c r="J656" s="130"/>
    </row>
    <row r="657" spans="2:10" s="129" customFormat="1" ht="15">
      <c r="B657" s="142"/>
      <c r="C657" s="142"/>
      <c r="F657" s="142"/>
      <c r="G657" s="142"/>
      <c r="I657" s="130"/>
      <c r="J657" s="130"/>
    </row>
    <row r="658" spans="2:10" s="129" customFormat="1" ht="15">
      <c r="B658" s="142"/>
      <c r="C658" s="142"/>
      <c r="F658" s="142"/>
      <c r="G658" s="142"/>
      <c r="I658" s="130"/>
      <c r="J658" s="130"/>
    </row>
    <row r="659" spans="2:10" s="129" customFormat="1" ht="15">
      <c r="B659" s="142"/>
      <c r="C659" s="142"/>
      <c r="F659" s="142"/>
      <c r="G659" s="142"/>
      <c r="I659" s="130"/>
      <c r="J659" s="130"/>
    </row>
    <row r="660" spans="2:10" s="129" customFormat="1" ht="15">
      <c r="B660" s="142"/>
      <c r="C660" s="142"/>
      <c r="F660" s="142"/>
      <c r="G660" s="142"/>
      <c r="I660" s="130"/>
      <c r="J660" s="130"/>
    </row>
    <row r="661" spans="2:10" s="129" customFormat="1" ht="15">
      <c r="B661" s="142"/>
      <c r="C661" s="142"/>
      <c r="F661" s="142"/>
      <c r="G661" s="142"/>
      <c r="I661" s="130"/>
      <c r="J661" s="130"/>
    </row>
    <row r="662" spans="2:10" s="129" customFormat="1" ht="15">
      <c r="B662" s="142"/>
      <c r="C662" s="142"/>
      <c r="F662" s="142"/>
      <c r="G662" s="142"/>
      <c r="I662" s="130"/>
      <c r="J662" s="130"/>
    </row>
    <row r="663" spans="2:10" s="129" customFormat="1" ht="15">
      <c r="B663" s="142"/>
      <c r="C663" s="142"/>
      <c r="F663" s="142"/>
      <c r="G663" s="142"/>
      <c r="I663" s="130"/>
      <c r="J663" s="130"/>
    </row>
    <row r="664" spans="2:10" s="129" customFormat="1" ht="15">
      <c r="B664" s="142"/>
      <c r="C664" s="142"/>
      <c r="F664" s="142"/>
      <c r="G664" s="142"/>
      <c r="I664" s="130"/>
      <c r="J664" s="130"/>
    </row>
    <row r="665" spans="2:10" s="129" customFormat="1" ht="15">
      <c r="B665" s="142"/>
      <c r="C665" s="142"/>
      <c r="F665" s="142"/>
      <c r="G665" s="142"/>
      <c r="I665" s="130"/>
      <c r="J665" s="130"/>
    </row>
    <row r="666" spans="2:10" s="129" customFormat="1" ht="15">
      <c r="B666" s="142"/>
      <c r="C666" s="142"/>
      <c r="F666" s="142"/>
      <c r="G666" s="142"/>
      <c r="I666" s="130"/>
      <c r="J666" s="130"/>
    </row>
    <row r="667" spans="2:10" s="129" customFormat="1" ht="15">
      <c r="B667" s="142"/>
      <c r="C667" s="142"/>
      <c r="F667" s="142"/>
      <c r="G667" s="142"/>
      <c r="I667" s="130"/>
      <c r="J667" s="130"/>
    </row>
    <row r="668" spans="2:10" s="129" customFormat="1" ht="15">
      <c r="B668" s="142"/>
      <c r="C668" s="142"/>
      <c r="F668" s="142"/>
      <c r="G668" s="142"/>
      <c r="I668" s="130"/>
      <c r="J668" s="130"/>
    </row>
    <row r="669" spans="2:10" s="129" customFormat="1" ht="15">
      <c r="B669" s="142"/>
      <c r="C669" s="142"/>
      <c r="F669" s="142"/>
      <c r="G669" s="142"/>
      <c r="I669" s="130"/>
      <c r="J669" s="130"/>
    </row>
    <row r="670" spans="2:10" s="129" customFormat="1" ht="15">
      <c r="B670" s="142"/>
      <c r="C670" s="142"/>
      <c r="F670" s="142"/>
      <c r="G670" s="142"/>
      <c r="I670" s="130"/>
      <c r="J670" s="130"/>
    </row>
    <row r="671" spans="2:10" s="129" customFormat="1" ht="15">
      <c r="B671" s="142"/>
      <c r="C671" s="142"/>
      <c r="F671" s="142"/>
      <c r="G671" s="142"/>
      <c r="I671" s="130"/>
      <c r="J671" s="130"/>
    </row>
    <row r="672" spans="2:10" s="129" customFormat="1" ht="15">
      <c r="B672" s="142"/>
      <c r="C672" s="142"/>
      <c r="F672" s="142"/>
      <c r="G672" s="142"/>
      <c r="I672" s="130"/>
      <c r="J672" s="130"/>
    </row>
    <row r="673" spans="2:10" s="129" customFormat="1" ht="15">
      <c r="B673" s="142"/>
      <c r="C673" s="142"/>
      <c r="F673" s="142"/>
      <c r="G673" s="142"/>
      <c r="I673" s="130"/>
      <c r="J673" s="130"/>
    </row>
    <row r="674" spans="2:10" s="129" customFormat="1" ht="15">
      <c r="B674" s="142"/>
      <c r="C674" s="142"/>
      <c r="F674" s="142"/>
      <c r="G674" s="142"/>
      <c r="I674" s="130"/>
      <c r="J674" s="130"/>
    </row>
    <row r="675" spans="2:10" s="129" customFormat="1" ht="15">
      <c r="B675" s="142"/>
      <c r="C675" s="142"/>
      <c r="F675" s="142"/>
      <c r="G675" s="142"/>
      <c r="I675" s="130"/>
      <c r="J675" s="130"/>
    </row>
    <row r="676" spans="2:10" s="129" customFormat="1" ht="15">
      <c r="B676" s="142"/>
      <c r="C676" s="142"/>
      <c r="F676" s="142"/>
      <c r="G676" s="142"/>
      <c r="I676" s="130"/>
      <c r="J676" s="130"/>
    </row>
    <row r="677" spans="2:10" s="129" customFormat="1" ht="15">
      <c r="B677" s="142"/>
      <c r="C677" s="142"/>
      <c r="F677" s="142"/>
      <c r="G677" s="142"/>
      <c r="I677" s="130"/>
      <c r="J677" s="130"/>
    </row>
    <row r="678" spans="2:10" s="129" customFormat="1" ht="15">
      <c r="B678" s="142"/>
      <c r="C678" s="142"/>
      <c r="F678" s="142"/>
      <c r="G678" s="142"/>
      <c r="I678" s="130"/>
      <c r="J678" s="130"/>
    </row>
    <row r="679" spans="2:10" s="129" customFormat="1" ht="15">
      <c r="B679" s="142"/>
      <c r="C679" s="142"/>
      <c r="F679" s="142"/>
      <c r="G679" s="142"/>
      <c r="I679" s="130"/>
      <c r="J679" s="130"/>
    </row>
    <row r="680" spans="2:10" s="129" customFormat="1" ht="15">
      <c r="B680" s="142"/>
      <c r="C680" s="142"/>
      <c r="F680" s="142"/>
      <c r="G680" s="142"/>
      <c r="I680" s="130"/>
      <c r="J680" s="130"/>
    </row>
    <row r="681" spans="2:10" s="129" customFormat="1" ht="15">
      <c r="B681" s="142"/>
      <c r="C681" s="142"/>
      <c r="F681" s="142"/>
      <c r="G681" s="142"/>
      <c r="I681" s="130"/>
      <c r="J681" s="130"/>
    </row>
    <row r="682" spans="2:10" s="129" customFormat="1" ht="15">
      <c r="B682" s="142"/>
      <c r="C682" s="142"/>
      <c r="F682" s="142"/>
      <c r="G682" s="142"/>
      <c r="I682" s="130"/>
      <c r="J682" s="130"/>
    </row>
    <row r="683" spans="2:10" s="129" customFormat="1" ht="15">
      <c r="B683" s="142"/>
      <c r="C683" s="142"/>
      <c r="F683" s="142"/>
      <c r="G683" s="142"/>
      <c r="I683" s="130"/>
      <c r="J683" s="130"/>
    </row>
    <row r="684" spans="2:10" s="129" customFormat="1" ht="15">
      <c r="B684" s="142"/>
      <c r="C684" s="142"/>
      <c r="F684" s="142"/>
      <c r="G684" s="142"/>
      <c r="I684" s="130"/>
      <c r="J684" s="130"/>
    </row>
    <row r="685" spans="2:10" s="129" customFormat="1" ht="15">
      <c r="B685" s="142"/>
      <c r="C685" s="142"/>
      <c r="F685" s="142"/>
      <c r="G685" s="142"/>
      <c r="I685" s="130"/>
      <c r="J685" s="130"/>
    </row>
    <row r="686" spans="2:10" s="129" customFormat="1" ht="15">
      <c r="B686" s="142"/>
      <c r="C686" s="142"/>
      <c r="F686" s="142"/>
      <c r="G686" s="142"/>
      <c r="I686" s="130"/>
      <c r="J686" s="130"/>
    </row>
    <row r="687" spans="2:10" s="129" customFormat="1" ht="15">
      <c r="B687" s="142"/>
      <c r="C687" s="142"/>
      <c r="F687" s="142"/>
      <c r="G687" s="142"/>
      <c r="I687" s="130"/>
      <c r="J687" s="130"/>
    </row>
    <row r="688" spans="2:10" s="129" customFormat="1" ht="15">
      <c r="B688" s="142"/>
      <c r="C688" s="142"/>
      <c r="F688" s="142"/>
      <c r="G688" s="142"/>
      <c r="I688" s="130"/>
      <c r="J688" s="130"/>
    </row>
    <row r="689" spans="2:10" s="129" customFormat="1" ht="15">
      <c r="B689" s="142"/>
      <c r="C689" s="142"/>
      <c r="F689" s="142"/>
      <c r="G689" s="142"/>
      <c r="I689" s="130"/>
      <c r="J689" s="130"/>
    </row>
    <row r="690" spans="2:10" s="129" customFormat="1" ht="15">
      <c r="B690" s="142"/>
      <c r="C690" s="142"/>
      <c r="F690" s="142"/>
      <c r="G690" s="142"/>
      <c r="I690" s="130"/>
      <c r="J690" s="130"/>
    </row>
    <row r="691" spans="2:10" s="129" customFormat="1" ht="15">
      <c r="B691" s="142"/>
      <c r="C691" s="142"/>
      <c r="F691" s="142"/>
      <c r="G691" s="142"/>
      <c r="I691" s="130"/>
      <c r="J691" s="130"/>
    </row>
    <row r="692" spans="2:10" s="129" customFormat="1" ht="15">
      <c r="B692" s="142"/>
      <c r="C692" s="142"/>
      <c r="F692" s="142"/>
      <c r="G692" s="142"/>
      <c r="I692" s="130"/>
      <c r="J692" s="130"/>
    </row>
    <row r="693" spans="2:10" s="129" customFormat="1" ht="15">
      <c r="B693" s="142"/>
      <c r="C693" s="142"/>
      <c r="F693" s="142"/>
      <c r="G693" s="142"/>
      <c r="I693" s="130"/>
      <c r="J693" s="130"/>
    </row>
    <row r="694" spans="2:10" s="129" customFormat="1" ht="15">
      <c r="B694" s="142"/>
      <c r="C694" s="142"/>
      <c r="F694" s="142"/>
      <c r="G694" s="142"/>
      <c r="I694" s="130"/>
      <c r="J694" s="130"/>
    </row>
    <row r="695" spans="2:10" s="129" customFormat="1" ht="15">
      <c r="B695" s="142"/>
      <c r="C695" s="142"/>
      <c r="F695" s="142"/>
      <c r="G695" s="142"/>
      <c r="I695" s="130"/>
      <c r="J695" s="130"/>
    </row>
    <row r="696" spans="2:10" s="129" customFormat="1" ht="15">
      <c r="B696" s="142"/>
      <c r="C696" s="142"/>
      <c r="F696" s="142"/>
      <c r="G696" s="142"/>
      <c r="I696" s="130"/>
      <c r="J696" s="130"/>
    </row>
    <row r="697" spans="2:10" s="129" customFormat="1" ht="15">
      <c r="B697" s="142"/>
      <c r="C697" s="142"/>
      <c r="F697" s="142"/>
      <c r="G697" s="142"/>
      <c r="I697" s="130"/>
      <c r="J697" s="130"/>
    </row>
    <row r="698" spans="2:10" s="129" customFormat="1" ht="15">
      <c r="B698" s="142"/>
      <c r="C698" s="142"/>
      <c r="F698" s="142"/>
      <c r="G698" s="142"/>
      <c r="I698" s="130"/>
      <c r="J698" s="130"/>
    </row>
    <row r="699" spans="2:10" s="129" customFormat="1" ht="15">
      <c r="B699" s="142"/>
      <c r="C699" s="142"/>
      <c r="F699" s="142"/>
      <c r="G699" s="142"/>
      <c r="I699" s="130"/>
      <c r="J699" s="130"/>
    </row>
    <row r="700" spans="2:10" s="129" customFormat="1" ht="15">
      <c r="B700" s="142"/>
      <c r="C700" s="142"/>
      <c r="F700" s="142"/>
      <c r="G700" s="142"/>
      <c r="I700" s="130"/>
      <c r="J700" s="130"/>
    </row>
    <row r="701" spans="2:10" s="129" customFormat="1" ht="15">
      <c r="B701" s="142"/>
      <c r="C701" s="142"/>
      <c r="F701" s="142"/>
      <c r="G701" s="142"/>
      <c r="I701" s="130"/>
      <c r="J701" s="130"/>
    </row>
    <row r="702" spans="2:10" s="129" customFormat="1" ht="15">
      <c r="B702" s="142"/>
      <c r="C702" s="142"/>
      <c r="F702" s="142"/>
      <c r="G702" s="142"/>
      <c r="I702" s="130"/>
      <c r="J702" s="130"/>
    </row>
    <row r="703" spans="2:10" s="129" customFormat="1" ht="15">
      <c r="B703" s="142"/>
      <c r="C703" s="142"/>
      <c r="F703" s="142"/>
      <c r="G703" s="142"/>
      <c r="I703" s="130"/>
      <c r="J703" s="130"/>
    </row>
    <row r="704" spans="2:10" s="129" customFormat="1" ht="15">
      <c r="B704" s="142"/>
      <c r="C704" s="142"/>
      <c r="F704" s="142"/>
      <c r="G704" s="142"/>
      <c r="I704" s="130"/>
      <c r="J704" s="130"/>
    </row>
    <row r="705" spans="2:10" s="129" customFormat="1" ht="15">
      <c r="B705" s="142"/>
      <c r="C705" s="142"/>
      <c r="F705" s="142"/>
      <c r="G705" s="142"/>
      <c r="I705" s="130"/>
      <c r="J705" s="130"/>
    </row>
    <row r="706" spans="2:10" s="129" customFormat="1" ht="15">
      <c r="B706" s="142"/>
      <c r="C706" s="142"/>
      <c r="F706" s="142"/>
      <c r="G706" s="142"/>
      <c r="I706" s="130"/>
      <c r="J706" s="130"/>
    </row>
    <row r="707" spans="2:10" s="129" customFormat="1" ht="15">
      <c r="B707" s="142"/>
      <c r="C707" s="142"/>
      <c r="F707" s="142"/>
      <c r="G707" s="142"/>
      <c r="I707" s="130"/>
      <c r="J707" s="130"/>
    </row>
    <row r="708" spans="2:10" s="129" customFormat="1" ht="15">
      <c r="B708" s="142"/>
      <c r="C708" s="142"/>
      <c r="F708" s="142"/>
      <c r="G708" s="142"/>
      <c r="I708" s="130"/>
      <c r="J708" s="130"/>
    </row>
    <row r="709" spans="2:10" s="129" customFormat="1" ht="15">
      <c r="B709" s="142"/>
      <c r="C709" s="142"/>
      <c r="F709" s="142"/>
      <c r="G709" s="142"/>
      <c r="I709" s="130"/>
      <c r="J709" s="130"/>
    </row>
    <row r="710" spans="2:10" s="129" customFormat="1" ht="15">
      <c r="B710" s="142"/>
      <c r="C710" s="142"/>
      <c r="F710" s="142"/>
      <c r="G710" s="142"/>
      <c r="I710" s="130"/>
      <c r="J710" s="130"/>
    </row>
    <row r="711" spans="2:10" s="129" customFormat="1" ht="15">
      <c r="B711" s="142"/>
      <c r="C711" s="142"/>
      <c r="F711" s="142"/>
      <c r="G711" s="142"/>
      <c r="I711" s="130"/>
      <c r="J711" s="130"/>
    </row>
    <row r="712" spans="2:10" s="129" customFormat="1" ht="15">
      <c r="B712" s="142"/>
      <c r="C712" s="142"/>
      <c r="F712" s="142"/>
      <c r="G712" s="142"/>
      <c r="I712" s="130"/>
      <c r="J712" s="130"/>
    </row>
    <row r="713" spans="2:10" s="129" customFormat="1" ht="15">
      <c r="B713" s="142"/>
      <c r="C713" s="142"/>
      <c r="F713" s="142"/>
      <c r="G713" s="142"/>
      <c r="I713" s="130"/>
      <c r="J713" s="130"/>
    </row>
    <row r="714" spans="2:10" s="129" customFormat="1" ht="15">
      <c r="B714" s="142"/>
      <c r="C714" s="142"/>
      <c r="F714" s="142"/>
      <c r="G714" s="142"/>
      <c r="I714" s="130"/>
      <c r="J714" s="130"/>
    </row>
    <row r="715" spans="2:10" s="129" customFormat="1" ht="15">
      <c r="B715" s="142"/>
      <c r="C715" s="142"/>
      <c r="F715" s="142"/>
      <c r="G715" s="142"/>
      <c r="I715" s="130"/>
      <c r="J715" s="130"/>
    </row>
    <row r="716" spans="2:10" s="129" customFormat="1" ht="15">
      <c r="B716" s="142"/>
      <c r="C716" s="142"/>
      <c r="F716" s="142"/>
      <c r="G716" s="142"/>
      <c r="I716" s="130"/>
      <c r="J716" s="130"/>
    </row>
    <row r="717" spans="2:10" s="129" customFormat="1" ht="15">
      <c r="B717" s="142"/>
      <c r="C717" s="142"/>
      <c r="F717" s="142"/>
      <c r="G717" s="142"/>
      <c r="I717" s="130"/>
      <c r="J717" s="130"/>
    </row>
    <row r="718" spans="2:10" s="129" customFormat="1" ht="15">
      <c r="B718" s="142"/>
      <c r="C718" s="142"/>
      <c r="F718" s="142"/>
      <c r="G718" s="142"/>
      <c r="I718" s="130"/>
      <c r="J718" s="130"/>
    </row>
    <row r="719" spans="2:10" s="129" customFormat="1" ht="15">
      <c r="B719" s="142"/>
      <c r="C719" s="142"/>
      <c r="F719" s="142"/>
      <c r="G719" s="142"/>
      <c r="I719" s="130"/>
      <c r="J719" s="130"/>
    </row>
    <row r="720" spans="2:10" s="129" customFormat="1" ht="15">
      <c r="B720" s="142"/>
      <c r="C720" s="142"/>
      <c r="F720" s="142"/>
      <c r="G720" s="142"/>
      <c r="I720" s="130"/>
      <c r="J720" s="130"/>
    </row>
    <row r="721" spans="2:10" s="129" customFormat="1" ht="15">
      <c r="B721" s="142"/>
      <c r="C721" s="142"/>
      <c r="F721" s="142"/>
      <c r="G721" s="142"/>
      <c r="I721" s="130"/>
      <c r="J721" s="130"/>
    </row>
    <row r="722" spans="2:10" s="129" customFormat="1" ht="15">
      <c r="B722" s="142"/>
      <c r="C722" s="142"/>
      <c r="F722" s="142"/>
      <c r="G722" s="142"/>
      <c r="I722" s="130"/>
      <c r="J722" s="130"/>
    </row>
    <row r="723" spans="2:10" s="129" customFormat="1" ht="15">
      <c r="B723" s="142"/>
      <c r="C723" s="142"/>
      <c r="F723" s="142"/>
      <c r="G723" s="142"/>
      <c r="I723" s="130"/>
      <c r="J723" s="130"/>
    </row>
    <row r="724" spans="2:10" s="129" customFormat="1" ht="15">
      <c r="B724" s="142"/>
      <c r="C724" s="142"/>
      <c r="F724" s="142"/>
      <c r="G724" s="142"/>
      <c r="I724" s="130"/>
      <c r="J724" s="130"/>
    </row>
    <row r="725" spans="2:10" s="129" customFormat="1" ht="15">
      <c r="B725" s="142"/>
      <c r="C725" s="142"/>
      <c r="F725" s="142"/>
      <c r="G725" s="142"/>
      <c r="I725" s="130"/>
      <c r="J725" s="130"/>
    </row>
    <row r="726" spans="2:10" s="129" customFormat="1" ht="15">
      <c r="B726" s="142"/>
      <c r="C726" s="142"/>
      <c r="F726" s="142"/>
      <c r="G726" s="142"/>
      <c r="I726" s="130"/>
      <c r="J726" s="130"/>
    </row>
    <row r="727" spans="2:10" s="129" customFormat="1" ht="15">
      <c r="B727" s="142"/>
      <c r="C727" s="142"/>
      <c r="F727" s="142"/>
      <c r="G727" s="142"/>
      <c r="I727" s="130"/>
      <c r="J727" s="130"/>
    </row>
    <row r="728" spans="2:10" s="129" customFormat="1" ht="15">
      <c r="B728" s="142"/>
      <c r="C728" s="142"/>
      <c r="F728" s="142"/>
      <c r="G728" s="142"/>
      <c r="I728" s="130"/>
      <c r="J728" s="130"/>
    </row>
    <row r="729" spans="2:10" s="129" customFormat="1" ht="15">
      <c r="B729" s="142"/>
      <c r="C729" s="142"/>
      <c r="F729" s="142"/>
      <c r="G729" s="142"/>
      <c r="I729" s="130"/>
      <c r="J729" s="130"/>
    </row>
    <row r="730" spans="2:10" s="129" customFormat="1" ht="15">
      <c r="B730" s="142"/>
      <c r="C730" s="142"/>
      <c r="F730" s="142"/>
      <c r="G730" s="142"/>
      <c r="I730" s="130"/>
      <c r="J730" s="130"/>
    </row>
    <row r="731" spans="2:10" s="129" customFormat="1" ht="15">
      <c r="B731" s="142"/>
      <c r="C731" s="142"/>
      <c r="F731" s="142"/>
      <c r="G731" s="142"/>
      <c r="I731" s="130"/>
      <c r="J731" s="130"/>
    </row>
    <row r="732" spans="2:10" s="129" customFormat="1" ht="15">
      <c r="B732" s="142"/>
      <c r="C732" s="142"/>
      <c r="F732" s="142"/>
      <c r="G732" s="142"/>
      <c r="I732" s="130"/>
      <c r="J732" s="130"/>
    </row>
    <row r="733" spans="2:10" s="129" customFormat="1" ht="15">
      <c r="B733" s="142"/>
      <c r="C733" s="142"/>
      <c r="F733" s="142"/>
      <c r="G733" s="142"/>
      <c r="I733" s="130"/>
      <c r="J733" s="130"/>
    </row>
    <row r="734" spans="2:10" s="129" customFormat="1" ht="15">
      <c r="B734" s="142"/>
      <c r="C734" s="142"/>
      <c r="F734" s="142"/>
      <c r="G734" s="142"/>
      <c r="I734" s="130"/>
      <c r="J734" s="130"/>
    </row>
    <row r="735" spans="2:10" s="129" customFormat="1" ht="15">
      <c r="B735" s="142"/>
      <c r="C735" s="142"/>
      <c r="F735" s="142"/>
      <c r="G735" s="142"/>
      <c r="I735" s="130"/>
      <c r="J735" s="130"/>
    </row>
    <row r="736" spans="2:10" s="129" customFormat="1" ht="15">
      <c r="B736" s="142"/>
      <c r="C736" s="142"/>
      <c r="F736" s="142"/>
      <c r="G736" s="142"/>
      <c r="I736" s="130"/>
      <c r="J736" s="130"/>
    </row>
    <row r="737" spans="2:10" s="129" customFormat="1" ht="15">
      <c r="B737" s="142"/>
      <c r="C737" s="142"/>
      <c r="F737" s="142"/>
      <c r="G737" s="142"/>
      <c r="I737" s="130"/>
      <c r="J737" s="130"/>
    </row>
    <row r="738" spans="2:10" s="129" customFormat="1" ht="15">
      <c r="B738" s="142"/>
      <c r="C738" s="142"/>
      <c r="F738" s="142"/>
      <c r="G738" s="142"/>
      <c r="I738" s="130"/>
      <c r="J738" s="130"/>
    </row>
    <row r="739" spans="2:10" s="129" customFormat="1" ht="15">
      <c r="B739" s="142"/>
      <c r="C739" s="142"/>
      <c r="F739" s="142"/>
      <c r="G739" s="142"/>
      <c r="I739" s="130"/>
      <c r="J739" s="130"/>
    </row>
    <row r="740" spans="2:10" s="129" customFormat="1" ht="15">
      <c r="B740" s="142"/>
      <c r="C740" s="142"/>
      <c r="F740" s="142"/>
      <c r="G740" s="142"/>
      <c r="I740" s="130"/>
      <c r="J740" s="130"/>
    </row>
    <row r="741" spans="2:10" s="129" customFormat="1" ht="15">
      <c r="B741" s="142"/>
      <c r="C741" s="142"/>
      <c r="F741" s="142"/>
      <c r="G741" s="142"/>
      <c r="I741" s="130"/>
      <c r="J741" s="130"/>
    </row>
    <row r="742" spans="2:10" s="129" customFormat="1" ht="15">
      <c r="B742" s="142"/>
      <c r="C742" s="142"/>
      <c r="F742" s="142"/>
      <c r="G742" s="142"/>
      <c r="I742" s="130"/>
      <c r="J742" s="130"/>
    </row>
    <row r="743" spans="2:10" s="129" customFormat="1" ht="15">
      <c r="B743" s="142"/>
      <c r="C743" s="142"/>
      <c r="F743" s="142"/>
      <c r="G743" s="142"/>
      <c r="I743" s="130"/>
      <c r="J743" s="130"/>
    </row>
    <row r="744" spans="2:10" s="129" customFormat="1" ht="15">
      <c r="B744" s="142"/>
      <c r="C744" s="142"/>
      <c r="F744" s="142"/>
      <c r="G744" s="142"/>
      <c r="I744" s="130"/>
      <c r="J744" s="130"/>
    </row>
    <row r="745" spans="2:10" s="129" customFormat="1" ht="15">
      <c r="B745" s="142"/>
      <c r="C745" s="142"/>
      <c r="F745" s="142"/>
      <c r="G745" s="142"/>
      <c r="I745" s="130"/>
      <c r="J745" s="130"/>
    </row>
    <row r="746" spans="2:10" s="129" customFormat="1" ht="15">
      <c r="B746" s="142"/>
      <c r="C746" s="142"/>
      <c r="F746" s="142"/>
      <c r="G746" s="142"/>
      <c r="I746" s="130"/>
      <c r="J746" s="130"/>
    </row>
    <row r="747" spans="2:10" s="129" customFormat="1" ht="15">
      <c r="B747" s="142"/>
      <c r="C747" s="142"/>
      <c r="F747" s="142"/>
      <c r="G747" s="142"/>
      <c r="I747" s="130"/>
      <c r="J747" s="130"/>
    </row>
    <row r="748" spans="2:10" s="129" customFormat="1" ht="15">
      <c r="B748" s="142"/>
      <c r="C748" s="142"/>
      <c r="F748" s="142"/>
      <c r="G748" s="142"/>
      <c r="I748" s="130"/>
      <c r="J748" s="130"/>
    </row>
    <row r="749" spans="2:10" s="129" customFormat="1" ht="15">
      <c r="B749" s="142"/>
      <c r="C749" s="142"/>
      <c r="F749" s="142"/>
      <c r="G749" s="142"/>
      <c r="I749" s="130"/>
      <c r="J749" s="130"/>
    </row>
    <row r="750" spans="2:10" s="129" customFormat="1" ht="15">
      <c r="B750" s="142"/>
      <c r="C750" s="142"/>
      <c r="F750" s="142"/>
      <c r="G750" s="142"/>
      <c r="I750" s="130"/>
      <c r="J750" s="130"/>
    </row>
    <row r="751" spans="2:10" s="129" customFormat="1" ht="15">
      <c r="B751" s="142"/>
      <c r="C751" s="142"/>
      <c r="F751" s="142"/>
      <c r="G751" s="142"/>
      <c r="I751" s="130"/>
      <c r="J751" s="130"/>
    </row>
    <row r="752" spans="2:10" s="129" customFormat="1" ht="15">
      <c r="B752" s="142"/>
      <c r="C752" s="142"/>
      <c r="F752" s="142"/>
      <c r="G752" s="142"/>
      <c r="I752" s="130"/>
      <c r="J752" s="130"/>
    </row>
    <row r="753" spans="2:10" s="129" customFormat="1" ht="15">
      <c r="B753" s="142"/>
      <c r="C753" s="142"/>
      <c r="F753" s="142"/>
      <c r="G753" s="142"/>
      <c r="I753" s="130"/>
      <c r="J753" s="130"/>
    </row>
    <row r="754" spans="2:10" s="129" customFormat="1" ht="15">
      <c r="B754" s="142"/>
      <c r="C754" s="142"/>
      <c r="F754" s="142"/>
      <c r="G754" s="142"/>
      <c r="I754" s="130"/>
      <c r="J754" s="130"/>
    </row>
    <row r="755" spans="2:10" s="129" customFormat="1" ht="15">
      <c r="B755" s="142"/>
      <c r="C755" s="142"/>
      <c r="F755" s="142"/>
      <c r="G755" s="142"/>
      <c r="I755" s="130"/>
      <c r="J755" s="130"/>
    </row>
    <row r="756" spans="2:10" s="129" customFormat="1" ht="15">
      <c r="B756" s="142"/>
      <c r="C756" s="142"/>
      <c r="F756" s="142"/>
      <c r="G756" s="142"/>
      <c r="I756" s="130"/>
      <c r="J756" s="130"/>
    </row>
    <row r="757" spans="2:10" s="129" customFormat="1" ht="15">
      <c r="B757" s="142"/>
      <c r="C757" s="142"/>
      <c r="F757" s="142"/>
      <c r="G757" s="142"/>
      <c r="I757" s="130"/>
      <c r="J757" s="130"/>
    </row>
    <row r="758" spans="2:7" s="129" customFormat="1" ht="15">
      <c r="B758" s="142"/>
      <c r="C758" s="142"/>
      <c r="F758" s="142"/>
      <c r="G758" s="142"/>
    </row>
    <row r="759" spans="2:7" s="129" customFormat="1" ht="15">
      <c r="B759" s="142"/>
      <c r="C759" s="142"/>
      <c r="F759" s="142"/>
      <c r="G759" s="142"/>
    </row>
    <row r="760" spans="2:7" s="129" customFormat="1" ht="15">
      <c r="B760" s="142"/>
      <c r="C760" s="142"/>
      <c r="F760" s="142"/>
      <c r="G760" s="142"/>
    </row>
    <row r="761" spans="2:7" s="129" customFormat="1" ht="15">
      <c r="B761" s="142"/>
      <c r="C761" s="142"/>
      <c r="F761" s="142"/>
      <c r="G761" s="142"/>
    </row>
    <row r="762" spans="2:7" s="129" customFormat="1" ht="15">
      <c r="B762" s="142"/>
      <c r="C762" s="142"/>
      <c r="F762" s="142"/>
      <c r="G762" s="142"/>
    </row>
    <row r="763" spans="2:7" s="129" customFormat="1" ht="15">
      <c r="B763" s="142"/>
      <c r="C763" s="142"/>
      <c r="F763" s="142"/>
      <c r="G763" s="142"/>
    </row>
    <row r="764" spans="2:7" s="129" customFormat="1" ht="15">
      <c r="B764" s="142"/>
      <c r="C764" s="142"/>
      <c r="F764" s="142"/>
      <c r="G764" s="142"/>
    </row>
    <row r="765" spans="2:7" s="129" customFormat="1" ht="15">
      <c r="B765" s="142"/>
      <c r="C765" s="142"/>
      <c r="F765" s="142"/>
      <c r="G765" s="142"/>
    </row>
    <row r="766" spans="2:7" s="129" customFormat="1" ht="15">
      <c r="B766" s="142"/>
      <c r="C766" s="142"/>
      <c r="F766" s="142"/>
      <c r="G766" s="142"/>
    </row>
    <row r="767" spans="2:7" s="129" customFormat="1" ht="15">
      <c r="B767" s="142"/>
      <c r="C767" s="142"/>
      <c r="F767" s="142"/>
      <c r="G767" s="142"/>
    </row>
    <row r="768" spans="2:7" s="129" customFormat="1" ht="15">
      <c r="B768" s="142"/>
      <c r="C768" s="142"/>
      <c r="F768" s="142"/>
      <c r="G768" s="142"/>
    </row>
    <row r="769" spans="2:7" s="129" customFormat="1" ht="15">
      <c r="B769" s="142"/>
      <c r="C769" s="142"/>
      <c r="F769" s="142"/>
      <c r="G769" s="142"/>
    </row>
    <row r="770" spans="2:7" s="129" customFormat="1" ht="15">
      <c r="B770" s="142"/>
      <c r="C770" s="142"/>
      <c r="F770" s="142"/>
      <c r="G770" s="142"/>
    </row>
    <row r="771" spans="2:7" s="129" customFormat="1" ht="15">
      <c r="B771" s="142"/>
      <c r="C771" s="142"/>
      <c r="F771" s="142"/>
      <c r="G771" s="142"/>
    </row>
    <row r="772" spans="2:7" s="129" customFormat="1" ht="15">
      <c r="B772" s="142"/>
      <c r="C772" s="142"/>
      <c r="F772" s="142"/>
      <c r="G772" s="142"/>
    </row>
    <row r="773" spans="2:7" s="129" customFormat="1" ht="15">
      <c r="B773" s="142"/>
      <c r="C773" s="142"/>
      <c r="F773" s="142"/>
      <c r="G773" s="142"/>
    </row>
    <row r="774" spans="2:7" s="129" customFormat="1" ht="15">
      <c r="B774" s="142"/>
      <c r="C774" s="142"/>
      <c r="F774" s="142"/>
      <c r="G774" s="142"/>
    </row>
    <row r="775" spans="2:7" s="129" customFormat="1" ht="15">
      <c r="B775" s="142"/>
      <c r="C775" s="142"/>
      <c r="F775" s="142"/>
      <c r="G775" s="142"/>
    </row>
    <row r="776" spans="2:7" s="129" customFormat="1" ht="15">
      <c r="B776" s="142"/>
      <c r="C776" s="142"/>
      <c r="F776" s="142"/>
      <c r="G776" s="142"/>
    </row>
    <row r="777" spans="2:7" s="129" customFormat="1" ht="15">
      <c r="B777" s="142"/>
      <c r="C777" s="142"/>
      <c r="F777" s="142"/>
      <c r="G777" s="142"/>
    </row>
    <row r="778" spans="2:7" s="129" customFormat="1" ht="15">
      <c r="B778" s="142"/>
      <c r="C778" s="142"/>
      <c r="F778" s="142"/>
      <c r="G778" s="142"/>
    </row>
    <row r="779" spans="2:7" s="129" customFormat="1" ht="15">
      <c r="B779" s="142"/>
      <c r="C779" s="142"/>
      <c r="F779" s="142"/>
      <c r="G779" s="142"/>
    </row>
    <row r="780" spans="2:7" s="129" customFormat="1" ht="15">
      <c r="B780" s="142"/>
      <c r="C780" s="142"/>
      <c r="F780" s="142"/>
      <c r="G780" s="142"/>
    </row>
    <row r="781" spans="2:7" s="129" customFormat="1" ht="15">
      <c r="B781" s="142"/>
      <c r="C781" s="142"/>
      <c r="F781" s="142"/>
      <c r="G781" s="142"/>
    </row>
    <row r="782" spans="2:7" s="129" customFormat="1" ht="15">
      <c r="B782" s="142"/>
      <c r="C782" s="142"/>
      <c r="F782" s="142"/>
      <c r="G782" s="142"/>
    </row>
    <row r="783" spans="2:7" s="129" customFormat="1" ht="15">
      <c r="B783" s="142"/>
      <c r="C783" s="142"/>
      <c r="F783" s="142"/>
      <c r="G783" s="142"/>
    </row>
    <row r="784" spans="2:7" s="129" customFormat="1" ht="15">
      <c r="B784" s="142"/>
      <c r="C784" s="142"/>
      <c r="F784" s="142"/>
      <c r="G784" s="142"/>
    </row>
    <row r="785" spans="2:7" s="129" customFormat="1" ht="15">
      <c r="B785" s="142"/>
      <c r="C785" s="142"/>
      <c r="F785" s="142"/>
      <c r="G785" s="142"/>
    </row>
    <row r="786" spans="2:7" s="129" customFormat="1" ht="15">
      <c r="B786" s="142"/>
      <c r="C786" s="142"/>
      <c r="F786" s="142"/>
      <c r="G786" s="142"/>
    </row>
    <row r="787" spans="2:7" s="129" customFormat="1" ht="15">
      <c r="B787" s="142"/>
      <c r="C787" s="142"/>
      <c r="F787" s="142"/>
      <c r="G787" s="142"/>
    </row>
    <row r="788" spans="2:7" s="129" customFormat="1" ht="15">
      <c r="B788" s="142"/>
      <c r="C788" s="142"/>
      <c r="F788" s="142"/>
      <c r="G788" s="142"/>
    </row>
    <row r="789" spans="2:7" s="129" customFormat="1" ht="15">
      <c r="B789" s="142"/>
      <c r="C789" s="142"/>
      <c r="F789" s="142"/>
      <c r="G789" s="142"/>
    </row>
    <row r="790" spans="2:7" s="129" customFormat="1" ht="15">
      <c r="B790" s="142"/>
      <c r="C790" s="142"/>
      <c r="F790" s="142"/>
      <c r="G790" s="142"/>
    </row>
    <row r="791" spans="2:7" s="129" customFormat="1" ht="15">
      <c r="B791" s="142"/>
      <c r="C791" s="142"/>
      <c r="F791" s="142"/>
      <c r="G791" s="142"/>
    </row>
    <row r="792" spans="2:7" s="129" customFormat="1" ht="15">
      <c r="B792" s="142"/>
      <c r="C792" s="142"/>
      <c r="F792" s="142"/>
      <c r="G792" s="142"/>
    </row>
    <row r="793" spans="2:7" s="129" customFormat="1" ht="15">
      <c r="B793" s="142"/>
      <c r="C793" s="142"/>
      <c r="F793" s="142"/>
      <c r="G793" s="142"/>
    </row>
    <row r="794" spans="2:7" s="129" customFormat="1" ht="15">
      <c r="B794" s="142"/>
      <c r="C794" s="142"/>
      <c r="F794" s="142"/>
      <c r="G794" s="142"/>
    </row>
    <row r="795" spans="2:7" s="129" customFormat="1" ht="15">
      <c r="B795" s="142"/>
      <c r="C795" s="142"/>
      <c r="F795" s="142"/>
      <c r="G795" s="142"/>
    </row>
    <row r="796" spans="2:7" s="129" customFormat="1" ht="15">
      <c r="B796" s="142"/>
      <c r="C796" s="142"/>
      <c r="F796" s="142"/>
      <c r="G796" s="142"/>
    </row>
    <row r="797" spans="2:7" s="129" customFormat="1" ht="15">
      <c r="B797" s="142"/>
      <c r="C797" s="142"/>
      <c r="F797" s="142"/>
      <c r="G797" s="142"/>
    </row>
    <row r="798" spans="2:7" s="129" customFormat="1" ht="15">
      <c r="B798" s="142"/>
      <c r="C798" s="142"/>
      <c r="F798" s="142"/>
      <c r="G798" s="142"/>
    </row>
    <row r="799" spans="2:7" s="129" customFormat="1" ht="15">
      <c r="B799" s="142"/>
      <c r="C799" s="142"/>
      <c r="F799" s="142"/>
      <c r="G799" s="142"/>
    </row>
    <row r="800" spans="2:7" s="129" customFormat="1" ht="15">
      <c r="B800" s="142"/>
      <c r="C800" s="142"/>
      <c r="F800" s="142"/>
      <c r="G800" s="142"/>
    </row>
    <row r="801" spans="2:7" s="129" customFormat="1" ht="15">
      <c r="B801" s="142"/>
      <c r="C801" s="142"/>
      <c r="F801" s="142"/>
      <c r="G801" s="142"/>
    </row>
    <row r="802" spans="2:7" s="129" customFormat="1" ht="15">
      <c r="B802" s="142"/>
      <c r="C802" s="142"/>
      <c r="F802" s="142"/>
      <c r="G802" s="142"/>
    </row>
    <row r="803" spans="2:7" s="129" customFormat="1" ht="15">
      <c r="B803" s="142"/>
      <c r="C803" s="142"/>
      <c r="F803" s="142"/>
      <c r="G803" s="142"/>
    </row>
    <row r="804" spans="2:7" s="129" customFormat="1" ht="15">
      <c r="B804" s="142"/>
      <c r="C804" s="142"/>
      <c r="F804" s="142"/>
      <c r="G804" s="142"/>
    </row>
    <row r="805" spans="2:7" s="129" customFormat="1" ht="15">
      <c r="B805" s="142"/>
      <c r="C805" s="142"/>
      <c r="F805" s="142"/>
      <c r="G805" s="142"/>
    </row>
    <row r="806" spans="2:7" s="129" customFormat="1" ht="15">
      <c r="B806" s="142"/>
      <c r="C806" s="142"/>
      <c r="F806" s="142"/>
      <c r="G806" s="142"/>
    </row>
    <row r="807" spans="2:7" s="129" customFormat="1" ht="15">
      <c r="B807" s="142"/>
      <c r="C807" s="142"/>
      <c r="F807" s="142"/>
      <c r="G807" s="142"/>
    </row>
    <row r="808" spans="2:7" s="129" customFormat="1" ht="15">
      <c r="B808" s="142"/>
      <c r="C808" s="142"/>
      <c r="F808" s="142"/>
      <c r="G808" s="142"/>
    </row>
    <row r="809" spans="2:7" s="129" customFormat="1" ht="15">
      <c r="B809" s="142"/>
      <c r="C809" s="142"/>
      <c r="F809" s="142"/>
      <c r="G809" s="142"/>
    </row>
    <row r="810" spans="2:7" s="129" customFormat="1" ht="15">
      <c r="B810" s="142"/>
      <c r="C810" s="142"/>
      <c r="F810" s="142"/>
      <c r="G810" s="142"/>
    </row>
    <row r="811" spans="2:7" s="129" customFormat="1" ht="15">
      <c r="B811" s="142"/>
      <c r="C811" s="142"/>
      <c r="F811" s="142"/>
      <c r="G811" s="142"/>
    </row>
    <row r="812" spans="2:7" s="129" customFormat="1" ht="15">
      <c r="B812" s="142"/>
      <c r="C812" s="142"/>
      <c r="F812" s="142"/>
      <c r="G812" s="142"/>
    </row>
    <row r="813" spans="2:7" s="129" customFormat="1" ht="15">
      <c r="B813" s="142"/>
      <c r="C813" s="142"/>
      <c r="F813" s="142"/>
      <c r="G813" s="142"/>
    </row>
    <row r="814" spans="2:7" s="129" customFormat="1" ht="15">
      <c r="B814" s="142"/>
      <c r="C814" s="142"/>
      <c r="F814" s="142"/>
      <c r="G814" s="142"/>
    </row>
    <row r="815" spans="2:7" s="129" customFormat="1" ht="15">
      <c r="B815" s="142"/>
      <c r="C815" s="142"/>
      <c r="F815" s="142"/>
      <c r="G815" s="142"/>
    </row>
    <row r="816" spans="2:7" s="129" customFormat="1" ht="15">
      <c r="B816" s="142"/>
      <c r="C816" s="142"/>
      <c r="F816" s="142"/>
      <c r="G816" s="142"/>
    </row>
    <row r="817" spans="2:7" s="129" customFormat="1" ht="15">
      <c r="B817" s="142"/>
      <c r="C817" s="142"/>
      <c r="F817" s="142"/>
      <c r="G817" s="142"/>
    </row>
    <row r="818" spans="2:7" s="129" customFormat="1" ht="15">
      <c r="B818" s="142"/>
      <c r="C818" s="142"/>
      <c r="F818" s="142"/>
      <c r="G818" s="142"/>
    </row>
    <row r="819" spans="2:7" s="129" customFormat="1" ht="15">
      <c r="B819" s="142"/>
      <c r="C819" s="142"/>
      <c r="F819" s="142"/>
      <c r="G819" s="142"/>
    </row>
    <row r="820" spans="2:7" s="129" customFormat="1" ht="15">
      <c r="B820" s="142"/>
      <c r="C820" s="142"/>
      <c r="F820" s="142"/>
      <c r="G820" s="142"/>
    </row>
    <row r="821" spans="2:7" s="129" customFormat="1" ht="15">
      <c r="B821" s="142"/>
      <c r="C821" s="142"/>
      <c r="F821" s="142"/>
      <c r="G821" s="142"/>
    </row>
    <row r="822" spans="2:7" s="129" customFormat="1" ht="15">
      <c r="B822" s="142"/>
      <c r="C822" s="142"/>
      <c r="F822" s="142"/>
      <c r="G822" s="142"/>
    </row>
    <row r="823" spans="2:7" s="129" customFormat="1" ht="15">
      <c r="B823" s="142"/>
      <c r="C823" s="142"/>
      <c r="F823" s="142"/>
      <c r="G823" s="142"/>
    </row>
    <row r="824" spans="2:7" s="129" customFormat="1" ht="15">
      <c r="B824" s="142"/>
      <c r="C824" s="142"/>
      <c r="F824" s="142"/>
      <c r="G824" s="142"/>
    </row>
    <row r="825" spans="2:7" s="129" customFormat="1" ht="15">
      <c r="B825" s="142"/>
      <c r="C825" s="142"/>
      <c r="F825" s="142"/>
      <c r="G825" s="142"/>
    </row>
    <row r="826" spans="2:7" s="129" customFormat="1" ht="15">
      <c r="B826" s="142"/>
      <c r="C826" s="142"/>
      <c r="F826" s="142"/>
      <c r="G826" s="142"/>
    </row>
    <row r="827" spans="2:7" s="129" customFormat="1" ht="15">
      <c r="B827" s="142"/>
      <c r="C827" s="142"/>
      <c r="F827" s="142"/>
      <c r="G827" s="142"/>
    </row>
    <row r="828" spans="2:7" s="129" customFormat="1" ht="15">
      <c r="B828" s="142"/>
      <c r="C828" s="142"/>
      <c r="F828" s="142"/>
      <c r="G828" s="142"/>
    </row>
    <row r="829" spans="2:7" s="129" customFormat="1" ht="15">
      <c r="B829" s="142"/>
      <c r="C829" s="142"/>
      <c r="F829" s="142"/>
      <c r="G829" s="142"/>
    </row>
    <row r="830" spans="2:7" s="129" customFormat="1" ht="15">
      <c r="B830" s="142"/>
      <c r="C830" s="142"/>
      <c r="F830" s="142"/>
      <c r="G830" s="142"/>
    </row>
    <row r="831" spans="2:7" s="129" customFormat="1" ht="15">
      <c r="B831" s="142"/>
      <c r="C831" s="142"/>
      <c r="F831" s="142"/>
      <c r="G831" s="142"/>
    </row>
    <row r="832" spans="2:7" s="129" customFormat="1" ht="15">
      <c r="B832" s="142"/>
      <c r="C832" s="142"/>
      <c r="F832" s="142"/>
      <c r="G832" s="142"/>
    </row>
    <row r="833" spans="2:7" s="129" customFormat="1" ht="15">
      <c r="B833" s="142"/>
      <c r="C833" s="142"/>
      <c r="F833" s="142"/>
      <c r="G833" s="142"/>
    </row>
    <row r="834" spans="2:7" s="129" customFormat="1" ht="15">
      <c r="B834" s="142"/>
      <c r="C834" s="142"/>
      <c r="F834" s="142"/>
      <c r="G834" s="142"/>
    </row>
    <row r="835" spans="2:7" s="129" customFormat="1" ht="15">
      <c r="B835" s="142"/>
      <c r="C835" s="142"/>
      <c r="F835" s="142"/>
      <c r="G835" s="142"/>
    </row>
    <row r="836" spans="2:7" s="129" customFormat="1" ht="15">
      <c r="B836" s="142"/>
      <c r="C836" s="142"/>
      <c r="F836" s="142"/>
      <c r="G836" s="142"/>
    </row>
    <row r="837" spans="2:7" s="129" customFormat="1" ht="15">
      <c r="B837" s="142"/>
      <c r="C837" s="142"/>
      <c r="F837" s="142"/>
      <c r="G837" s="142"/>
    </row>
    <row r="838" spans="2:7" s="129" customFormat="1" ht="15">
      <c r="B838" s="142"/>
      <c r="C838" s="142"/>
      <c r="F838" s="142"/>
      <c r="G838" s="142"/>
    </row>
    <row r="839" spans="2:7" s="129" customFormat="1" ht="15">
      <c r="B839" s="142"/>
      <c r="C839" s="142"/>
      <c r="F839" s="142"/>
      <c r="G839" s="142"/>
    </row>
    <row r="840" spans="2:7" s="129" customFormat="1" ht="15">
      <c r="B840" s="142"/>
      <c r="C840" s="142"/>
      <c r="F840" s="142"/>
      <c r="G840" s="142"/>
    </row>
    <row r="841" spans="2:7" s="129" customFormat="1" ht="15">
      <c r="B841" s="142"/>
      <c r="C841" s="142"/>
      <c r="F841" s="142"/>
      <c r="G841" s="142"/>
    </row>
    <row r="842" spans="2:7" s="129" customFormat="1" ht="15">
      <c r="B842" s="142"/>
      <c r="C842" s="142"/>
      <c r="F842" s="142"/>
      <c r="G842" s="142"/>
    </row>
    <row r="843" spans="2:7" s="129" customFormat="1" ht="15">
      <c r="B843" s="142"/>
      <c r="C843" s="142"/>
      <c r="F843" s="142"/>
      <c r="G843" s="142"/>
    </row>
    <row r="844" spans="2:7" s="129" customFormat="1" ht="15">
      <c r="B844" s="142"/>
      <c r="C844" s="142"/>
      <c r="F844" s="142"/>
      <c r="G844" s="142"/>
    </row>
    <row r="845" spans="2:7" s="129" customFormat="1" ht="15">
      <c r="B845" s="142"/>
      <c r="C845" s="142"/>
      <c r="F845" s="142"/>
      <c r="G845" s="142"/>
    </row>
    <row r="846" spans="2:7" s="129" customFormat="1" ht="15">
      <c r="B846" s="142"/>
      <c r="C846" s="142"/>
      <c r="F846" s="142"/>
      <c r="G846" s="142"/>
    </row>
    <row r="847" spans="2:7" s="129" customFormat="1" ht="15">
      <c r="B847" s="142"/>
      <c r="C847" s="142"/>
      <c r="F847" s="142"/>
      <c r="G847" s="142"/>
    </row>
    <row r="848" spans="2:7" s="129" customFormat="1" ht="15">
      <c r="B848" s="142"/>
      <c r="C848" s="142"/>
      <c r="F848" s="142"/>
      <c r="G848" s="142"/>
    </row>
    <row r="849" spans="2:7" s="129" customFormat="1" ht="15">
      <c r="B849" s="142"/>
      <c r="C849" s="142"/>
      <c r="F849" s="142"/>
      <c r="G849" s="142"/>
    </row>
    <row r="850" spans="2:7" s="129" customFormat="1" ht="15">
      <c r="B850" s="142"/>
      <c r="C850" s="142"/>
      <c r="F850" s="142"/>
      <c r="G850" s="142"/>
    </row>
    <row r="851" spans="2:7" s="129" customFormat="1" ht="15">
      <c r="B851" s="142"/>
      <c r="C851" s="142"/>
      <c r="F851" s="142"/>
      <c r="G851" s="142"/>
    </row>
    <row r="852" spans="2:7" s="129" customFormat="1" ht="15">
      <c r="B852" s="142"/>
      <c r="C852" s="142"/>
      <c r="F852" s="142"/>
      <c r="G852" s="142"/>
    </row>
    <row r="853" spans="2:7" s="129" customFormat="1" ht="15">
      <c r="B853" s="142"/>
      <c r="C853" s="142"/>
      <c r="F853" s="142"/>
      <c r="G853" s="142"/>
    </row>
    <row r="854" spans="2:7" s="129" customFormat="1" ht="15">
      <c r="B854" s="142"/>
      <c r="C854" s="142"/>
      <c r="F854" s="142"/>
      <c r="G854" s="142"/>
    </row>
    <row r="855" spans="2:7" s="129" customFormat="1" ht="15">
      <c r="B855" s="142"/>
      <c r="C855" s="142"/>
      <c r="F855" s="142"/>
      <c r="G855" s="142"/>
    </row>
    <row r="856" spans="2:7" s="129" customFormat="1" ht="15">
      <c r="B856" s="142"/>
      <c r="C856" s="142"/>
      <c r="F856" s="142"/>
      <c r="G856" s="142"/>
    </row>
    <row r="857" spans="2:7" s="129" customFormat="1" ht="15">
      <c r="B857" s="142"/>
      <c r="C857" s="142"/>
      <c r="F857" s="142"/>
      <c r="G857" s="142"/>
    </row>
    <row r="858" spans="2:7" s="129" customFormat="1" ht="15">
      <c r="B858" s="142"/>
      <c r="C858" s="142"/>
      <c r="F858" s="142"/>
      <c r="G858" s="142"/>
    </row>
    <row r="859" spans="2:7" s="129" customFormat="1" ht="15">
      <c r="B859" s="142"/>
      <c r="C859" s="142"/>
      <c r="F859" s="142"/>
      <c r="G859" s="142"/>
    </row>
    <row r="860" spans="2:7" s="129" customFormat="1" ht="15">
      <c r="B860" s="142"/>
      <c r="C860" s="142"/>
      <c r="F860" s="142"/>
      <c r="G860" s="142"/>
    </row>
    <row r="861" spans="2:7" s="129" customFormat="1" ht="15">
      <c r="B861" s="142"/>
      <c r="C861" s="142"/>
      <c r="F861" s="142"/>
      <c r="G861" s="142"/>
    </row>
    <row r="862" spans="2:7" s="129" customFormat="1" ht="15">
      <c r="B862" s="142"/>
      <c r="C862" s="142"/>
      <c r="F862" s="142"/>
      <c r="G862" s="142"/>
    </row>
    <row r="863" spans="2:7" s="129" customFormat="1" ht="15">
      <c r="B863" s="142"/>
      <c r="C863" s="142"/>
      <c r="F863" s="142"/>
      <c r="G863" s="142"/>
    </row>
    <row r="864" spans="2:7" s="129" customFormat="1" ht="15">
      <c r="B864" s="142"/>
      <c r="C864" s="142"/>
      <c r="F864" s="142"/>
      <c r="G864" s="142"/>
    </row>
    <row r="865" spans="2:7" s="129" customFormat="1" ht="15">
      <c r="B865" s="142"/>
      <c r="C865" s="142"/>
      <c r="F865" s="142"/>
      <c r="G865" s="142"/>
    </row>
    <row r="866" spans="2:7" s="129" customFormat="1" ht="15">
      <c r="B866" s="142"/>
      <c r="C866" s="142"/>
      <c r="F866" s="142"/>
      <c r="G866" s="142"/>
    </row>
    <row r="867" spans="2:7" s="129" customFormat="1" ht="15">
      <c r="B867" s="142"/>
      <c r="C867" s="142"/>
      <c r="F867" s="142"/>
      <c r="G867" s="142"/>
    </row>
    <row r="868" spans="2:7" s="129" customFormat="1" ht="15">
      <c r="B868" s="142"/>
      <c r="C868" s="142"/>
      <c r="F868" s="142"/>
      <c r="G868" s="142"/>
    </row>
    <row r="869" spans="2:7" s="129" customFormat="1" ht="15">
      <c r="B869" s="142"/>
      <c r="C869" s="142"/>
      <c r="F869" s="142"/>
      <c r="G869" s="142"/>
    </row>
    <row r="870" spans="2:7" s="129" customFormat="1" ht="15">
      <c r="B870" s="142"/>
      <c r="C870" s="142"/>
      <c r="F870" s="142"/>
      <c r="G870" s="142"/>
    </row>
    <row r="871" spans="2:7" s="129" customFormat="1" ht="15">
      <c r="B871" s="142"/>
      <c r="C871" s="142"/>
      <c r="F871" s="142"/>
      <c r="G871" s="142"/>
    </row>
    <row r="872" spans="2:7" s="129" customFormat="1" ht="15">
      <c r="B872" s="142"/>
      <c r="C872" s="142"/>
      <c r="F872" s="142"/>
      <c r="G872" s="142"/>
    </row>
    <row r="873" spans="2:7" s="129" customFormat="1" ht="15">
      <c r="B873" s="142"/>
      <c r="C873" s="142"/>
      <c r="F873" s="142"/>
      <c r="G873" s="142"/>
    </row>
    <row r="874" spans="2:7" s="129" customFormat="1" ht="15">
      <c r="B874" s="142"/>
      <c r="C874" s="142"/>
      <c r="F874" s="142"/>
      <c r="G874" s="142"/>
    </row>
    <row r="875" spans="2:7" s="129" customFormat="1" ht="15">
      <c r="B875" s="142"/>
      <c r="C875" s="142"/>
      <c r="F875" s="142"/>
      <c r="G875" s="142"/>
    </row>
    <row r="876" spans="2:7" s="129" customFormat="1" ht="15">
      <c r="B876" s="142"/>
      <c r="C876" s="142"/>
      <c r="F876" s="142"/>
      <c r="G876" s="142"/>
    </row>
    <row r="877" spans="2:7" s="129" customFormat="1" ht="15">
      <c r="B877" s="142"/>
      <c r="C877" s="142"/>
      <c r="F877" s="142"/>
      <c r="G877" s="142"/>
    </row>
    <row r="878" spans="2:7" s="129" customFormat="1" ht="15">
      <c r="B878" s="142"/>
      <c r="C878" s="142"/>
      <c r="F878" s="142"/>
      <c r="G878" s="142"/>
    </row>
    <row r="879" spans="2:7" s="129" customFormat="1" ht="15">
      <c r="B879" s="142"/>
      <c r="C879" s="142"/>
      <c r="F879" s="142"/>
      <c r="G879" s="142"/>
    </row>
    <row r="880" spans="2:7" s="129" customFormat="1" ht="15">
      <c r="B880" s="142"/>
      <c r="C880" s="142"/>
      <c r="F880" s="142"/>
      <c r="G880" s="142"/>
    </row>
    <row r="881" spans="2:7" s="129" customFormat="1" ht="15">
      <c r="B881" s="142"/>
      <c r="C881" s="142"/>
      <c r="F881" s="142"/>
      <c r="G881" s="142"/>
    </row>
    <row r="882" spans="2:7" s="129" customFormat="1" ht="15">
      <c r="B882" s="142"/>
      <c r="C882" s="142"/>
      <c r="F882" s="142"/>
      <c r="G882" s="142"/>
    </row>
    <row r="883" spans="2:7" s="129" customFormat="1" ht="15">
      <c r="B883" s="142"/>
      <c r="C883" s="142"/>
      <c r="F883" s="142"/>
      <c r="G883" s="142"/>
    </row>
    <row r="884" spans="2:7" s="129" customFormat="1" ht="15">
      <c r="B884" s="142"/>
      <c r="C884" s="142"/>
      <c r="F884" s="142"/>
      <c r="G884" s="142"/>
    </row>
    <row r="885" spans="2:7" s="129" customFormat="1" ht="15">
      <c r="B885" s="142"/>
      <c r="C885" s="142"/>
      <c r="F885" s="142"/>
      <c r="G885" s="142"/>
    </row>
    <row r="886" spans="2:7" s="129" customFormat="1" ht="15">
      <c r="B886" s="142"/>
      <c r="C886" s="142"/>
      <c r="F886" s="142"/>
      <c r="G886" s="142"/>
    </row>
    <row r="887" spans="2:7" s="129" customFormat="1" ht="15">
      <c r="B887" s="142"/>
      <c r="C887" s="142"/>
      <c r="F887" s="142"/>
      <c r="G887" s="142"/>
    </row>
    <row r="888" spans="2:7" s="129" customFormat="1" ht="15">
      <c r="B888" s="142"/>
      <c r="C888" s="142"/>
      <c r="F888" s="142"/>
      <c r="G888" s="142"/>
    </row>
    <row r="889" spans="2:7" s="129" customFormat="1" ht="15">
      <c r="B889" s="142"/>
      <c r="C889" s="142"/>
      <c r="F889" s="142"/>
      <c r="G889" s="142"/>
    </row>
    <row r="890" spans="2:7" s="129" customFormat="1" ht="15">
      <c r="B890" s="142"/>
      <c r="C890" s="142"/>
      <c r="F890" s="142"/>
      <c r="G890" s="142"/>
    </row>
    <row r="891" spans="2:7" s="129" customFormat="1" ht="15">
      <c r="B891" s="142"/>
      <c r="C891" s="142"/>
      <c r="F891" s="142"/>
      <c r="G891" s="142"/>
    </row>
    <row r="892" spans="2:7" s="129" customFormat="1" ht="15">
      <c r="B892" s="142"/>
      <c r="C892" s="142"/>
      <c r="F892" s="142"/>
      <c r="G892" s="142"/>
    </row>
    <row r="893" spans="2:7" s="129" customFormat="1" ht="15">
      <c r="B893" s="142"/>
      <c r="C893" s="142"/>
      <c r="F893" s="142"/>
      <c r="G893" s="142"/>
    </row>
    <row r="894" spans="2:7" s="129" customFormat="1" ht="15">
      <c r="B894" s="142"/>
      <c r="C894" s="142"/>
      <c r="F894" s="142"/>
      <c r="G894" s="142"/>
    </row>
    <row r="895" spans="2:7" s="129" customFormat="1" ht="15">
      <c r="B895" s="142"/>
      <c r="C895" s="142"/>
      <c r="F895" s="142"/>
      <c r="G895" s="142"/>
    </row>
    <row r="896" spans="2:7" s="129" customFormat="1" ht="15">
      <c r="B896" s="142"/>
      <c r="C896" s="142"/>
      <c r="F896" s="142"/>
      <c r="G896" s="142"/>
    </row>
    <row r="897" spans="2:7" s="129" customFormat="1" ht="15">
      <c r="B897" s="142"/>
      <c r="C897" s="142"/>
      <c r="F897" s="142"/>
      <c r="G897" s="142"/>
    </row>
    <row r="898" spans="2:7" s="129" customFormat="1" ht="15">
      <c r="B898" s="142"/>
      <c r="C898" s="142"/>
      <c r="F898" s="142"/>
      <c r="G898" s="142"/>
    </row>
    <row r="899" spans="2:7" s="129" customFormat="1" ht="15">
      <c r="B899" s="142"/>
      <c r="C899" s="142"/>
      <c r="F899" s="142"/>
      <c r="G899" s="142"/>
    </row>
    <row r="900" spans="2:7" s="129" customFormat="1" ht="15">
      <c r="B900" s="142"/>
      <c r="C900" s="142"/>
      <c r="F900" s="142"/>
      <c r="G900" s="142"/>
    </row>
    <row r="901" spans="2:7" s="129" customFormat="1" ht="15">
      <c r="B901" s="142"/>
      <c r="C901" s="142"/>
      <c r="F901" s="142"/>
      <c r="G901" s="142"/>
    </row>
    <row r="902" spans="2:7" s="129" customFormat="1" ht="15">
      <c r="B902" s="142"/>
      <c r="C902" s="142"/>
      <c r="F902" s="142"/>
      <c r="G902" s="142"/>
    </row>
    <row r="903" spans="2:7" s="129" customFormat="1" ht="15">
      <c r="B903" s="142"/>
      <c r="C903" s="142"/>
      <c r="F903" s="142"/>
      <c r="G903" s="142"/>
    </row>
    <row r="904" spans="2:7" s="129" customFormat="1" ht="15">
      <c r="B904" s="142"/>
      <c r="C904" s="142"/>
      <c r="F904" s="142"/>
      <c r="G904" s="142"/>
    </row>
    <row r="905" spans="2:7" s="129" customFormat="1" ht="15">
      <c r="B905" s="142"/>
      <c r="C905" s="142"/>
      <c r="F905" s="142"/>
      <c r="G905" s="142"/>
    </row>
    <row r="906" spans="2:7" s="129" customFormat="1" ht="15">
      <c r="B906" s="142"/>
      <c r="C906" s="142"/>
      <c r="F906" s="142"/>
      <c r="G906" s="142"/>
    </row>
    <row r="907" spans="2:7" s="129" customFormat="1" ht="15">
      <c r="B907" s="142"/>
      <c r="C907" s="142"/>
      <c r="F907" s="142"/>
      <c r="G907" s="142"/>
    </row>
    <row r="908" spans="2:7" s="129" customFormat="1" ht="15">
      <c r="B908" s="142"/>
      <c r="C908" s="142"/>
      <c r="F908" s="142"/>
      <c r="G908" s="142"/>
    </row>
    <row r="909" spans="2:7" s="129" customFormat="1" ht="15">
      <c r="B909" s="142"/>
      <c r="C909" s="142"/>
      <c r="F909" s="142"/>
      <c r="G909" s="142"/>
    </row>
    <row r="910" spans="2:7" s="129" customFormat="1" ht="15">
      <c r="B910" s="142"/>
      <c r="C910" s="142"/>
      <c r="F910" s="142"/>
      <c r="G910" s="142"/>
    </row>
    <row r="911" spans="2:7" s="129" customFormat="1" ht="15">
      <c r="B911" s="142"/>
      <c r="C911" s="142"/>
      <c r="F911" s="142"/>
      <c r="G911" s="142"/>
    </row>
    <row r="912" spans="2:7" s="129" customFormat="1" ht="15">
      <c r="B912" s="142"/>
      <c r="C912" s="142"/>
      <c r="F912" s="142"/>
      <c r="G912" s="142"/>
    </row>
    <row r="913" spans="2:7" s="129" customFormat="1" ht="15">
      <c r="B913" s="142"/>
      <c r="C913" s="142"/>
      <c r="F913" s="142"/>
      <c r="G913" s="142"/>
    </row>
    <row r="914" spans="2:7" s="129" customFormat="1" ht="15">
      <c r="B914" s="142"/>
      <c r="C914" s="142"/>
      <c r="F914" s="142"/>
      <c r="G914" s="142"/>
    </row>
    <row r="915" spans="2:7" s="129" customFormat="1" ht="15">
      <c r="B915" s="142"/>
      <c r="C915" s="142"/>
      <c r="F915" s="142"/>
      <c r="G915" s="142"/>
    </row>
    <row r="916" spans="2:7" s="129" customFormat="1" ht="15">
      <c r="B916" s="142"/>
      <c r="C916" s="142"/>
      <c r="F916" s="142"/>
      <c r="G916" s="142"/>
    </row>
    <row r="917" spans="2:7" s="129" customFormat="1" ht="15">
      <c r="B917" s="142"/>
      <c r="C917" s="142"/>
      <c r="F917" s="142"/>
      <c r="G917" s="142"/>
    </row>
    <row r="918" spans="2:7" s="129" customFormat="1" ht="15">
      <c r="B918" s="142"/>
      <c r="C918" s="142"/>
      <c r="F918" s="142"/>
      <c r="G918" s="142"/>
    </row>
    <row r="919" spans="2:7" s="129" customFormat="1" ht="15">
      <c r="B919" s="142"/>
      <c r="C919" s="142"/>
      <c r="F919" s="142"/>
      <c r="G919" s="142"/>
    </row>
    <row r="920" spans="2:7" s="129" customFormat="1" ht="15">
      <c r="B920" s="142"/>
      <c r="C920" s="142"/>
      <c r="F920" s="142"/>
      <c r="G920" s="142"/>
    </row>
    <row r="921" spans="2:7" s="129" customFormat="1" ht="15">
      <c r="B921" s="142"/>
      <c r="C921" s="142"/>
      <c r="F921" s="142"/>
      <c r="G921" s="142"/>
    </row>
    <row r="922" spans="2:7" s="129" customFormat="1" ht="15">
      <c r="B922" s="142"/>
      <c r="C922" s="142"/>
      <c r="F922" s="142"/>
      <c r="G922" s="142"/>
    </row>
    <row r="923" spans="2:7" s="129" customFormat="1" ht="15">
      <c r="B923" s="142"/>
      <c r="C923" s="142"/>
      <c r="F923" s="142"/>
      <c r="G923" s="142"/>
    </row>
    <row r="924" spans="2:7" s="129" customFormat="1" ht="15">
      <c r="B924" s="142"/>
      <c r="C924" s="142"/>
      <c r="F924" s="142"/>
      <c r="G924" s="142"/>
    </row>
    <row r="925" spans="2:7" s="129" customFormat="1" ht="15">
      <c r="B925" s="142"/>
      <c r="C925" s="142"/>
      <c r="F925" s="142"/>
      <c r="G925" s="142"/>
    </row>
    <row r="926" spans="2:7" s="129" customFormat="1" ht="15">
      <c r="B926" s="142"/>
      <c r="C926" s="142"/>
      <c r="F926" s="142"/>
      <c r="G926" s="142"/>
    </row>
    <row r="927" spans="2:7" s="129" customFormat="1" ht="15">
      <c r="B927" s="142"/>
      <c r="C927" s="142"/>
      <c r="F927" s="142"/>
      <c r="G927" s="142"/>
    </row>
    <row r="928" spans="2:7" s="129" customFormat="1" ht="15">
      <c r="B928" s="142"/>
      <c r="C928" s="142"/>
      <c r="F928" s="142"/>
      <c r="G928" s="142"/>
    </row>
    <row r="929" spans="2:7" s="129" customFormat="1" ht="15">
      <c r="B929" s="142"/>
      <c r="C929" s="142"/>
      <c r="F929" s="142"/>
      <c r="G929" s="142"/>
    </row>
    <row r="930" spans="2:7" s="129" customFormat="1" ht="15">
      <c r="B930" s="142"/>
      <c r="C930" s="142"/>
      <c r="F930" s="142"/>
      <c r="G930" s="142"/>
    </row>
    <row r="931" spans="2:7" s="129" customFormat="1" ht="15">
      <c r="B931" s="142"/>
      <c r="C931" s="142"/>
      <c r="F931" s="142"/>
      <c r="G931" s="142"/>
    </row>
    <row r="932" spans="2:7" s="129" customFormat="1" ht="15">
      <c r="B932" s="142"/>
      <c r="C932" s="142"/>
      <c r="F932" s="142"/>
      <c r="G932" s="142"/>
    </row>
    <row r="933" spans="2:7" s="129" customFormat="1" ht="15">
      <c r="B933" s="142"/>
      <c r="C933" s="142"/>
      <c r="F933" s="142"/>
      <c r="G933" s="142"/>
    </row>
    <row r="934" spans="2:7" s="129" customFormat="1" ht="15">
      <c r="B934" s="142"/>
      <c r="C934" s="142"/>
      <c r="F934" s="142"/>
      <c r="G934" s="142"/>
    </row>
    <row r="935" spans="2:7" s="129" customFormat="1" ht="15">
      <c r="B935" s="142"/>
      <c r="C935" s="142"/>
      <c r="F935" s="142"/>
      <c r="G935" s="142"/>
    </row>
    <row r="936" spans="2:7" s="129" customFormat="1" ht="15">
      <c r="B936" s="142"/>
      <c r="C936" s="142"/>
      <c r="F936" s="142"/>
      <c r="G936" s="142"/>
    </row>
    <row r="937" spans="2:7" s="129" customFormat="1" ht="15">
      <c r="B937" s="142"/>
      <c r="C937" s="142"/>
      <c r="F937" s="142"/>
      <c r="G937" s="142"/>
    </row>
    <row r="938" spans="2:7" s="129" customFormat="1" ht="15">
      <c r="B938" s="142"/>
      <c r="C938" s="142"/>
      <c r="F938" s="142"/>
      <c r="G938" s="142"/>
    </row>
    <row r="939" spans="2:7" s="129" customFormat="1" ht="15">
      <c r="B939" s="142"/>
      <c r="C939" s="142"/>
      <c r="F939" s="142"/>
      <c r="G939" s="142"/>
    </row>
    <row r="940" spans="2:7" s="129" customFormat="1" ht="15">
      <c r="B940" s="142"/>
      <c r="C940" s="142"/>
      <c r="F940" s="142"/>
      <c r="G940" s="142"/>
    </row>
    <row r="941" spans="2:7" s="129" customFormat="1" ht="15">
      <c r="B941" s="142"/>
      <c r="C941" s="142"/>
      <c r="F941" s="142"/>
      <c r="G941" s="142"/>
    </row>
    <row r="942" spans="2:7" s="129" customFormat="1" ht="15">
      <c r="B942" s="142"/>
      <c r="C942" s="142"/>
      <c r="F942" s="142"/>
      <c r="G942" s="142"/>
    </row>
    <row r="943" spans="2:7" s="129" customFormat="1" ht="15">
      <c r="B943" s="142"/>
      <c r="C943" s="142"/>
      <c r="F943" s="142"/>
      <c r="G943" s="142"/>
    </row>
    <row r="944" spans="2:7" s="129" customFormat="1" ht="15">
      <c r="B944" s="142"/>
      <c r="C944" s="142"/>
      <c r="F944" s="142"/>
      <c r="G944" s="142"/>
    </row>
    <row r="945" spans="2:7" s="129" customFormat="1" ht="15">
      <c r="B945" s="142"/>
      <c r="C945" s="142"/>
      <c r="F945" s="142"/>
      <c r="G945" s="142"/>
    </row>
    <row r="946" spans="2:7" s="129" customFormat="1" ht="15">
      <c r="B946" s="142"/>
      <c r="C946" s="142"/>
      <c r="F946" s="142"/>
      <c r="G946" s="142"/>
    </row>
    <row r="947" spans="2:7" s="129" customFormat="1" ht="15">
      <c r="B947" s="142"/>
      <c r="C947" s="142"/>
      <c r="F947" s="142"/>
      <c r="G947" s="142"/>
    </row>
    <row r="948" spans="2:7" s="129" customFormat="1" ht="15">
      <c r="B948" s="142"/>
      <c r="C948" s="142"/>
      <c r="F948" s="142"/>
      <c r="G948" s="142"/>
    </row>
    <row r="949" spans="2:7" s="129" customFormat="1" ht="15">
      <c r="B949" s="142"/>
      <c r="C949" s="142"/>
      <c r="F949" s="142"/>
      <c r="G949" s="142"/>
    </row>
    <row r="950" spans="2:7" s="129" customFormat="1" ht="15">
      <c r="B950" s="142"/>
      <c r="C950" s="142"/>
      <c r="F950" s="142"/>
      <c r="G950" s="142"/>
    </row>
    <row r="951" spans="2:7" s="129" customFormat="1" ht="15">
      <c r="B951" s="142"/>
      <c r="C951" s="142"/>
      <c r="F951" s="142"/>
      <c r="G951" s="142"/>
    </row>
    <row r="952" spans="2:7" s="129" customFormat="1" ht="15">
      <c r="B952" s="142"/>
      <c r="C952" s="142"/>
      <c r="F952" s="142"/>
      <c r="G952" s="142"/>
    </row>
    <row r="953" spans="2:7" s="129" customFormat="1" ht="15">
      <c r="B953" s="142"/>
      <c r="C953" s="142"/>
      <c r="F953" s="142"/>
      <c r="G953" s="142"/>
    </row>
    <row r="954" spans="2:7" s="129" customFormat="1" ht="15">
      <c r="B954" s="142"/>
      <c r="C954" s="142"/>
      <c r="F954" s="142"/>
      <c r="G954" s="142"/>
    </row>
    <row r="955" spans="2:7" s="129" customFormat="1" ht="15">
      <c r="B955" s="142"/>
      <c r="C955" s="142"/>
      <c r="F955" s="142"/>
      <c r="G955" s="142"/>
    </row>
    <row r="956" spans="2:7" s="129" customFormat="1" ht="15">
      <c r="B956" s="142"/>
      <c r="C956" s="142"/>
      <c r="F956" s="142"/>
      <c r="G956" s="142"/>
    </row>
    <row r="957" spans="2:7" s="129" customFormat="1" ht="15">
      <c r="B957" s="142"/>
      <c r="C957" s="142"/>
      <c r="F957" s="142"/>
      <c r="G957" s="142"/>
    </row>
    <row r="958" spans="2:7" s="129" customFormat="1" ht="15">
      <c r="B958" s="142"/>
      <c r="C958" s="142"/>
      <c r="F958" s="142"/>
      <c r="G958" s="142"/>
    </row>
    <row r="959" spans="2:7" s="129" customFormat="1" ht="15">
      <c r="B959" s="142"/>
      <c r="C959" s="142"/>
      <c r="F959" s="142"/>
      <c r="G959" s="142"/>
    </row>
    <row r="960" spans="2:7" s="129" customFormat="1" ht="15">
      <c r="B960" s="142"/>
      <c r="C960" s="142"/>
      <c r="F960" s="142"/>
      <c r="G960" s="142"/>
    </row>
    <row r="961" spans="2:7" s="129" customFormat="1" ht="15">
      <c r="B961" s="142"/>
      <c r="C961" s="142"/>
      <c r="F961" s="142"/>
      <c r="G961" s="142"/>
    </row>
    <row r="962" spans="2:7" s="129" customFormat="1" ht="15">
      <c r="B962" s="142"/>
      <c r="C962" s="142"/>
      <c r="F962" s="142"/>
      <c r="G962" s="142"/>
    </row>
    <row r="963" spans="2:7" s="129" customFormat="1" ht="15">
      <c r="B963" s="142"/>
      <c r="C963" s="142"/>
      <c r="F963" s="142"/>
      <c r="G963" s="142"/>
    </row>
    <row r="964" spans="2:7" s="129" customFormat="1" ht="15">
      <c r="B964" s="142"/>
      <c r="C964" s="142"/>
      <c r="F964" s="142"/>
      <c r="G964" s="142"/>
    </row>
    <row r="965" spans="2:7" s="129" customFormat="1" ht="15">
      <c r="B965" s="142"/>
      <c r="C965" s="142"/>
      <c r="F965" s="142"/>
      <c r="G965" s="142"/>
    </row>
    <row r="966" spans="2:7" s="129" customFormat="1" ht="15">
      <c r="B966" s="142"/>
      <c r="C966" s="142"/>
      <c r="F966" s="142"/>
      <c r="G966" s="142"/>
    </row>
    <row r="967" spans="2:7" s="129" customFormat="1" ht="15">
      <c r="B967" s="142"/>
      <c r="C967" s="142"/>
      <c r="F967" s="142"/>
      <c r="G967" s="142"/>
    </row>
    <row r="968" spans="2:7" s="129" customFormat="1" ht="15">
      <c r="B968" s="142"/>
      <c r="C968" s="142"/>
      <c r="F968" s="142"/>
      <c r="G968" s="142"/>
    </row>
    <row r="969" spans="2:7" s="129" customFormat="1" ht="15">
      <c r="B969" s="142"/>
      <c r="C969" s="142"/>
      <c r="F969" s="142"/>
      <c r="G969" s="142"/>
    </row>
    <row r="970" spans="2:7" s="129" customFormat="1" ht="15">
      <c r="B970" s="142"/>
      <c r="C970" s="142"/>
      <c r="F970" s="142"/>
      <c r="G970" s="142"/>
    </row>
    <row r="971" spans="2:7" s="129" customFormat="1" ht="15">
      <c r="B971" s="142"/>
      <c r="C971" s="142"/>
      <c r="F971" s="142"/>
      <c r="G971" s="142"/>
    </row>
    <row r="972" spans="2:7" s="129" customFormat="1" ht="15">
      <c r="B972" s="142"/>
      <c r="C972" s="142"/>
      <c r="F972" s="142"/>
      <c r="G972" s="142"/>
    </row>
    <row r="973" spans="2:7" s="129" customFormat="1" ht="15">
      <c r="B973" s="142"/>
      <c r="C973" s="142"/>
      <c r="F973" s="142"/>
      <c r="G973" s="142"/>
    </row>
    <row r="974" spans="2:7" s="129" customFormat="1" ht="15">
      <c r="B974" s="142"/>
      <c r="C974" s="142"/>
      <c r="F974" s="142"/>
      <c r="G974" s="142"/>
    </row>
    <row r="975" spans="2:7" s="129" customFormat="1" ht="15">
      <c r="B975" s="142"/>
      <c r="C975" s="142"/>
      <c r="F975" s="142"/>
      <c r="G975" s="142"/>
    </row>
    <row r="976" spans="2:7" s="129" customFormat="1" ht="15">
      <c r="B976" s="142"/>
      <c r="C976" s="142"/>
      <c r="F976" s="142"/>
      <c r="G976" s="142"/>
    </row>
    <row r="977" spans="2:7" s="129" customFormat="1" ht="15">
      <c r="B977" s="142"/>
      <c r="C977" s="142"/>
      <c r="F977" s="142"/>
      <c r="G977" s="142"/>
    </row>
    <row r="978" spans="2:7" s="129" customFormat="1" ht="15">
      <c r="B978" s="142"/>
      <c r="C978" s="142"/>
      <c r="F978" s="142"/>
      <c r="G978" s="142"/>
    </row>
    <row r="979" spans="2:7" s="129" customFormat="1" ht="15">
      <c r="B979" s="142"/>
      <c r="C979" s="142"/>
      <c r="F979" s="142"/>
      <c r="G979" s="142"/>
    </row>
    <row r="980" spans="2:7" s="129" customFormat="1" ht="15">
      <c r="B980" s="142"/>
      <c r="C980" s="142"/>
      <c r="F980" s="142"/>
      <c r="G980" s="142"/>
    </row>
    <row r="981" spans="2:7" s="129" customFormat="1" ht="15">
      <c r="B981" s="142"/>
      <c r="C981" s="142"/>
      <c r="F981" s="142"/>
      <c r="G981" s="142"/>
    </row>
    <row r="982" spans="2:7" s="129" customFormat="1" ht="15">
      <c r="B982" s="142"/>
      <c r="C982" s="142"/>
      <c r="F982" s="142"/>
      <c r="G982" s="142"/>
    </row>
    <row r="983" spans="2:7" s="129" customFormat="1" ht="15">
      <c r="B983" s="142"/>
      <c r="C983" s="142"/>
      <c r="F983" s="142"/>
      <c r="G983" s="142"/>
    </row>
    <row r="984" spans="2:7" s="129" customFormat="1" ht="15">
      <c r="B984" s="142"/>
      <c r="C984" s="142"/>
      <c r="F984" s="142"/>
      <c r="G984" s="142"/>
    </row>
    <row r="985" spans="2:7" s="129" customFormat="1" ht="15">
      <c r="B985" s="142"/>
      <c r="C985" s="142"/>
      <c r="F985" s="142"/>
      <c r="G985" s="142"/>
    </row>
    <row r="986" spans="2:7" s="129" customFormat="1" ht="15">
      <c r="B986" s="142"/>
      <c r="C986" s="142"/>
      <c r="F986" s="142"/>
      <c r="G986" s="142"/>
    </row>
    <row r="987" spans="2:3" ht="15">
      <c r="B987" s="147"/>
      <c r="C987" s="147"/>
    </row>
    <row r="988" spans="2:3" ht="15">
      <c r="B988" s="147"/>
      <c r="C988" s="147"/>
    </row>
    <row r="989" spans="2:3" ht="15">
      <c r="B989" s="147"/>
      <c r="C989" s="147"/>
    </row>
    <row r="990" spans="2:3" ht="15">
      <c r="B990" s="147"/>
      <c r="C990" s="147"/>
    </row>
    <row r="991" spans="2:3" ht="15">
      <c r="B991" s="147"/>
      <c r="C991" s="147"/>
    </row>
    <row r="992" spans="2:3" ht="15">
      <c r="B992" s="147"/>
      <c r="C992" s="147"/>
    </row>
    <row r="993" spans="2:3" ht="15">
      <c r="B993" s="147"/>
      <c r="C993" s="147"/>
    </row>
    <row r="994" spans="2:3" ht="15">
      <c r="B994" s="147"/>
      <c r="C994" s="147"/>
    </row>
    <row r="995" spans="2:3" ht="15">
      <c r="B995" s="147"/>
      <c r="C995" s="147"/>
    </row>
    <row r="996" spans="2:3" ht="15">
      <c r="B996" s="147"/>
      <c r="C996" s="147"/>
    </row>
    <row r="997" spans="2:3" ht="15">
      <c r="B997" s="147"/>
      <c r="C997" s="147"/>
    </row>
    <row r="998" spans="2:3" ht="15">
      <c r="B998" s="147"/>
      <c r="C998" s="147"/>
    </row>
    <row r="999" spans="2:3" ht="15">
      <c r="B999" s="147"/>
      <c r="C999" s="147"/>
    </row>
    <row r="1000" spans="2:3" ht="15">
      <c r="B1000" s="147"/>
      <c r="C1000" s="147"/>
    </row>
    <row r="1001" spans="2:3" ht="15">
      <c r="B1001" s="147"/>
      <c r="C1001" s="147"/>
    </row>
    <row r="1002" spans="2:3" ht="15">
      <c r="B1002" s="147"/>
      <c r="C1002" s="147"/>
    </row>
    <row r="1003" spans="2:3" ht="15">
      <c r="B1003" s="147"/>
      <c r="C1003" s="147"/>
    </row>
    <row r="1004" spans="2:3" ht="15">
      <c r="B1004" s="147"/>
      <c r="C1004" s="147"/>
    </row>
    <row r="1005" spans="2:3" ht="15">
      <c r="B1005" s="147"/>
      <c r="C1005" s="147"/>
    </row>
    <row r="1006" spans="2:3" ht="15">
      <c r="B1006" s="147"/>
      <c r="C1006" s="147"/>
    </row>
    <row r="1007" spans="2:3" ht="15">
      <c r="B1007" s="147"/>
      <c r="C1007" s="147"/>
    </row>
    <row r="1008" spans="2:3" ht="15">
      <c r="B1008" s="147"/>
      <c r="C1008" s="147"/>
    </row>
    <row r="1009" spans="2:3" ht="15">
      <c r="B1009" s="147"/>
      <c r="C1009" s="147"/>
    </row>
    <row r="1010" spans="2:3" ht="15">
      <c r="B1010" s="147"/>
      <c r="C1010" s="147"/>
    </row>
    <row r="1011" spans="2:3" ht="15">
      <c r="B1011" s="147"/>
      <c r="C1011" s="147"/>
    </row>
    <row r="1012" spans="2:3" ht="15">
      <c r="B1012" s="147"/>
      <c r="C1012" s="147"/>
    </row>
    <row r="1013" spans="2:3" ht="15">
      <c r="B1013" s="147"/>
      <c r="C1013" s="147"/>
    </row>
    <row r="1014" spans="2:3" ht="15">
      <c r="B1014" s="147"/>
      <c r="C1014" s="147"/>
    </row>
    <row r="1015" spans="2:3" ht="15">
      <c r="B1015" s="147"/>
      <c r="C1015" s="147"/>
    </row>
    <row r="1016" spans="2:3" ht="15">
      <c r="B1016" s="147"/>
      <c r="C1016" s="147"/>
    </row>
    <row r="1017" spans="2:3" ht="15">
      <c r="B1017" s="147"/>
      <c r="C1017" s="147"/>
    </row>
    <row r="1018" spans="2:3" ht="15">
      <c r="B1018" s="147"/>
      <c r="C1018" s="147"/>
    </row>
    <row r="1019" spans="2:3" ht="15">
      <c r="B1019" s="147"/>
      <c r="C1019" s="147"/>
    </row>
    <row r="1020" spans="2:3" ht="15">
      <c r="B1020" s="147"/>
      <c r="C1020" s="147"/>
    </row>
    <row r="1021" spans="2:3" ht="15">
      <c r="B1021" s="147"/>
      <c r="C1021" s="147"/>
    </row>
    <row r="1022" spans="2:3" ht="15">
      <c r="B1022" s="147"/>
      <c r="C1022" s="147"/>
    </row>
    <row r="1023" spans="2:3" ht="15">
      <c r="B1023" s="147"/>
      <c r="C1023" s="147"/>
    </row>
    <row r="1024" spans="2:3" ht="15">
      <c r="B1024" s="147"/>
      <c r="C1024" s="147"/>
    </row>
    <row r="1025" spans="2:3" ht="15">
      <c r="B1025" s="147"/>
      <c r="C1025" s="147"/>
    </row>
    <row r="1026" spans="2:3" ht="15">
      <c r="B1026" s="147"/>
      <c r="C1026" s="147"/>
    </row>
  </sheetData>
  <sheetProtection algorithmName="SHA-512" hashValue="e4tTpsZ88Nc5y/D3n7Zx3wjqrtKA85loawLIhFpBQFgVGMGabTb5IHquNYu46En7XU2YCDl8Z9iRk1nTAi/jOg==" saltValue="YYCkIJPoMMojT6f7+01kjg==" spinCount="100000" sheet="1" objects="1" scenarios="1" formatCells="0" formatColumns="0" formatRows="0"/>
  <mergeCells count="48">
    <mergeCell ref="F2:H2"/>
    <mergeCell ref="F3:H3"/>
    <mergeCell ref="F4:H4"/>
    <mergeCell ref="F5:H5"/>
    <mergeCell ref="Q20:Y20"/>
    <mergeCell ref="X14:Y14"/>
    <mergeCell ref="J14:K14"/>
    <mergeCell ref="S21:S22"/>
    <mergeCell ref="F21:F22"/>
    <mergeCell ref="G21:G22"/>
    <mergeCell ref="I21:I22"/>
    <mergeCell ref="Q21:Q22"/>
    <mergeCell ref="R21:R22"/>
    <mergeCell ref="AQ21:AR21"/>
    <mergeCell ref="AP21:AP22"/>
    <mergeCell ref="N21:O21"/>
    <mergeCell ref="W21:W22"/>
    <mergeCell ref="AH21:AH22"/>
    <mergeCell ref="AA21:AB21"/>
    <mergeCell ref="Y21:Y22"/>
    <mergeCell ref="AN21:AN22"/>
    <mergeCell ref="AM21:AM22"/>
    <mergeCell ref="T21:T22"/>
    <mergeCell ref="AI21:AJ21"/>
    <mergeCell ref="AD21:AD22"/>
    <mergeCell ref="AE21:AE22"/>
    <mergeCell ref="AO14:AP14"/>
    <mergeCell ref="AI20:AK20"/>
    <mergeCell ref="AG14:AH14"/>
    <mergeCell ref="AQ20:AS20"/>
    <mergeCell ref="AL20:AP20"/>
    <mergeCell ref="AD20:AH20"/>
    <mergeCell ref="C4:C5"/>
    <mergeCell ref="B20:C20"/>
    <mergeCell ref="D20:E20"/>
    <mergeCell ref="M21:M22"/>
    <mergeCell ref="AL21:AL22"/>
    <mergeCell ref="F20:H20"/>
    <mergeCell ref="I20:K20"/>
    <mergeCell ref="K21:K22"/>
    <mergeCell ref="N20:P20"/>
    <mergeCell ref="AA20:AC20"/>
    <mergeCell ref="AF21:AF22"/>
    <mergeCell ref="V21:V22"/>
    <mergeCell ref="U21:U22"/>
    <mergeCell ref="E4:E5"/>
    <mergeCell ref="H21:H22"/>
    <mergeCell ref="J21:J22"/>
  </mergeCells>
  <conditionalFormatting sqref="D176">
    <cfRule type="duplicateValues" priority="92" dxfId="0">
      <formula>AND(COUNTIF($D$176:$D$176,D176)&gt;1,NOT(ISBLANK(D176)))</formula>
    </cfRule>
  </conditionalFormatting>
  <conditionalFormatting sqref="D177:D182">
    <cfRule type="duplicateValues" priority="91" dxfId="0">
      <formula>AND(COUNTIF($D$177:$D$182,D177)&gt;1,NOT(ISBLANK(D177)))</formula>
    </cfRule>
  </conditionalFormatting>
  <conditionalFormatting sqref="D183">
    <cfRule type="duplicateValues" priority="90" dxfId="0">
      <formula>AND(COUNTIF($D$183:$D$183,D183)&gt;1,NOT(ISBLANK(D183)))</formula>
    </cfRule>
  </conditionalFormatting>
  <conditionalFormatting sqref="D355:D377 D24:D174 D176:D189 D200:D353">
    <cfRule type="duplicateValues" priority="89" dxfId="0">
      <formula>AND(COUNTIF($D$355:$D$377,D24)+COUNTIF($D$24:$D$174,D24)+COUNTIF($D$176:$D$189,D24)+COUNTIF($D$200:$D$353,D24)&gt;1,NOT(ISBLANK(D24)))</formula>
    </cfRule>
  </conditionalFormatting>
  <conditionalFormatting sqref="D355:D377 D24:D174 D176:D189 D200:D353">
    <cfRule type="duplicateValues" priority="87" dxfId="0">
      <formula>AND(COUNTIF($D$355:$D$377,D24)+COUNTIF($D$24:$D$174,D24)+COUNTIF($D$176:$D$189,D24)+COUNTIF($D$200:$D$353,D24)&gt;1,NOT(ISBLANK(D24)))</formula>
    </cfRule>
    <cfRule type="duplicateValues" priority="88" dxfId="0">
      <formula>AND(COUNTIF($D$355:$D$377,D24)+COUNTIF($D$24:$D$174,D24)+COUNTIF($D$176:$D$189,D24)+COUNTIF($D$200:$D$353,D24)&gt;1,NOT(ISBLANK(D24)))</formula>
    </cfRule>
  </conditionalFormatting>
  <conditionalFormatting sqref="D355:D377 D24:D174 D200:D353">
    <cfRule type="duplicateValues" priority="93" dxfId="0">
      <formula>AND(COUNTIF($D$355:$D$377,D24)+COUNTIF($D$24:$D$174,D24)+COUNTIF($D$200:$D$353,D24)&gt;1,NOT(ISBLANK(D24)))</formula>
    </cfRule>
  </conditionalFormatting>
  <conditionalFormatting sqref="D354">
    <cfRule type="duplicateValues" priority="85" dxfId="0">
      <formula>AND(COUNTIF($D$354:$D$354,D354)&gt;1,NOT(ISBLANK(D354)))</formula>
    </cfRule>
  </conditionalFormatting>
  <conditionalFormatting sqref="D354">
    <cfRule type="duplicateValues" priority="83" dxfId="0">
      <formula>AND(COUNTIF($D$354:$D$354,D354)&gt;1,NOT(ISBLANK(D354)))</formula>
    </cfRule>
    <cfRule type="duplicateValues" priority="84" dxfId="0">
      <formula>AND(COUNTIF($D$354:$D$354,D354)&gt;1,NOT(ISBLANK(D354)))</formula>
    </cfRule>
  </conditionalFormatting>
  <conditionalFormatting sqref="D354">
    <cfRule type="duplicateValues" priority="86" dxfId="0">
      <formula>AND(COUNTIF($D$354:$D$354,D354)&gt;1,NOT(ISBLANK(D354)))</formula>
    </cfRule>
  </conditionalFormatting>
  <conditionalFormatting sqref="E353:E354">
    <cfRule type="duplicateValues" priority="81" dxfId="0">
      <formula>AND(COUNTIF($E$353:$E$354,E353)&gt;1,NOT(ISBLANK(E353)))</formula>
    </cfRule>
  </conditionalFormatting>
  <conditionalFormatting sqref="E353:E354">
    <cfRule type="duplicateValues" priority="79" dxfId="0">
      <formula>AND(COUNTIF($E$353:$E$354,E353)&gt;1,NOT(ISBLANK(E353)))</formula>
    </cfRule>
    <cfRule type="duplicateValues" priority="80" dxfId="0">
      <formula>AND(COUNTIF($E$353:$E$354,E353)&gt;1,NOT(ISBLANK(E353)))</formula>
    </cfRule>
  </conditionalFormatting>
  <conditionalFormatting sqref="E353:E354">
    <cfRule type="duplicateValues" priority="82" dxfId="0">
      <formula>AND(COUNTIF($E$353:$E$354,E353)&gt;1,NOT(ISBLANK(E353)))</formula>
    </cfRule>
  </conditionalFormatting>
  <conditionalFormatting sqref="D175">
    <cfRule type="duplicateValues" priority="77" dxfId="0">
      <formula>AND(COUNTIF($D$175:$D$175,D175)&gt;1,NOT(ISBLANK(D175)))</formula>
    </cfRule>
  </conditionalFormatting>
  <conditionalFormatting sqref="D175">
    <cfRule type="duplicateValues" priority="75" dxfId="0">
      <formula>AND(COUNTIF($D$175:$D$175,D175)&gt;1,NOT(ISBLANK(D175)))</formula>
    </cfRule>
    <cfRule type="duplicateValues" priority="76" dxfId="0">
      <formula>AND(COUNTIF($D$175:$D$175,D175)&gt;1,NOT(ISBLANK(D175)))</formula>
    </cfRule>
  </conditionalFormatting>
  <conditionalFormatting sqref="D175">
    <cfRule type="duplicateValues" priority="78" dxfId="0">
      <formula>AND(COUNTIF($D$175:$D$175,D175)&gt;1,NOT(ISBLANK(D175)))</formula>
    </cfRule>
  </conditionalFormatting>
  <conditionalFormatting sqref="D191:D199">
    <cfRule type="duplicateValues" priority="74" dxfId="0">
      <formula>AND(COUNTIF($D$191:$D$199,D191)&gt;1,NOT(ISBLANK(D191)))</formula>
    </cfRule>
  </conditionalFormatting>
  <conditionalFormatting sqref="D191:D199">
    <cfRule type="duplicateValues" priority="73" dxfId="0">
      <formula>AND(COUNTIF($D$191:$D$199,D191)&gt;1,NOT(ISBLANK(D191)))</formula>
    </cfRule>
  </conditionalFormatting>
  <conditionalFormatting sqref="D191:D199">
    <cfRule type="duplicateValues" priority="71" dxfId="0">
      <formula>AND(COUNTIF($D$191:$D$199,D191)&gt;1,NOT(ISBLANK(D191)))</formula>
    </cfRule>
    <cfRule type="duplicateValues" priority="72" dxfId="0">
      <formula>AND(COUNTIF($D$191:$D$199,D191)&gt;1,NOT(ISBLANK(D191)))</formula>
    </cfRule>
  </conditionalFormatting>
  <conditionalFormatting sqref="D184:D189">
    <cfRule type="duplicateValues" priority="94" dxfId="0">
      <formula>AND(COUNTIF($D$184:$D$189,D184)&gt;1,NOT(ISBLANK(D184)))</formula>
    </cfRule>
  </conditionalFormatting>
  <conditionalFormatting sqref="D24:D189 D191:D377">
    <cfRule type="duplicateValues" priority="70" dxfId="0">
      <formula>AND(COUNTIF($D$24:$D$189,D24)+COUNTIF($D$191:$D$377,D24)&gt;1,NOT(ISBLANK(D24)))</formula>
    </cfRule>
  </conditionalFormatting>
  <conditionalFormatting sqref="D190">
    <cfRule type="duplicateValues" priority="68" dxfId="0">
      <formula>AND(COUNTIF($D$190:$D$190,D190)&gt;1,NOT(ISBLANK(D190)))</formula>
    </cfRule>
  </conditionalFormatting>
  <conditionalFormatting sqref="D190">
    <cfRule type="duplicateValues" priority="66" dxfId="0">
      <formula>AND(COUNTIF($D$190:$D$190,D190)&gt;1,NOT(ISBLANK(D190)))</formula>
    </cfRule>
    <cfRule type="duplicateValues" priority="67" dxfId="0">
      <formula>AND(COUNTIF($D$190:$D$190,D190)&gt;1,NOT(ISBLANK(D190)))</formula>
    </cfRule>
  </conditionalFormatting>
  <conditionalFormatting sqref="D190">
    <cfRule type="duplicateValues" priority="69" dxfId="0">
      <formula>AND(COUNTIF($D$190:$D$190,D190)&gt;1,NOT(ISBLANK(D190)))</formula>
    </cfRule>
  </conditionalFormatting>
  <conditionalFormatting sqref="D190">
    <cfRule type="duplicateValues" priority="65" dxfId="0">
      <formula>AND(COUNTIF($D$190:$D$190,D190)&gt;1,NOT(ISBLANK(D190)))</formula>
    </cfRule>
  </conditionalFormatting>
  <conditionalFormatting sqref="B46:C52">
    <cfRule type="duplicateValues" priority="56" dxfId="0">
      <formula>AND(COUNTIF($B$46:$C$52,B46)&gt;1,NOT(ISBLANK(B46)))</formula>
    </cfRule>
  </conditionalFormatting>
  <conditionalFormatting sqref="B46:C52">
    <cfRule type="duplicateValues" priority="55" dxfId="0">
      <formula>AND(COUNTIF($B$46:$C$52,B46)&gt;1,NOT(ISBLANK(B46)))</formula>
    </cfRule>
  </conditionalFormatting>
  <conditionalFormatting sqref="B46:C52">
    <cfRule type="duplicateValues" priority="54" dxfId="0">
      <formula>AND(COUNTIF($B$46:$C$52,B46)&gt;1,NOT(ISBLANK(B46)))</formula>
    </cfRule>
  </conditionalFormatting>
  <conditionalFormatting sqref="B99:C113">
    <cfRule type="duplicateValues" priority="53" dxfId="0">
      <formula>AND(COUNTIF($B$99:$C$113,B99)&gt;1,NOT(ISBLANK(B99)))</formula>
    </cfRule>
  </conditionalFormatting>
  <conditionalFormatting sqref="B99:C113">
    <cfRule type="duplicateValues" priority="52" dxfId="0">
      <formula>AND(COUNTIF($B$99:$C$113,B99)&gt;1,NOT(ISBLANK(B99)))</formula>
    </cfRule>
  </conditionalFormatting>
  <conditionalFormatting sqref="B99:C113">
    <cfRule type="duplicateValues" priority="51" dxfId="0">
      <formula>AND(COUNTIF($B$99:$C$113,B99)&gt;1,NOT(ISBLANK(B99)))</formula>
    </cfRule>
  </conditionalFormatting>
  <conditionalFormatting sqref="B99:C113">
    <cfRule type="duplicateValues" priority="50" dxfId="0">
      <formula>AND(COUNTIF($B$99:$C$113,B99)&gt;1,NOT(ISBLANK(B99)))</formula>
    </cfRule>
  </conditionalFormatting>
  <conditionalFormatting sqref="B352:C450">
    <cfRule type="duplicateValues" priority="57" dxfId="0">
      <formula>AND(COUNTIF($B$352:$C$450,B352)&gt;1,NOT(ISBLANK(B352)))</formula>
    </cfRule>
  </conditionalFormatting>
  <conditionalFormatting sqref="B352:C450">
    <cfRule type="duplicateValues" priority="58" dxfId="0">
      <formula>AND(COUNTIF($B$352:$C$450,B352)&gt;1,NOT(ISBLANK(B352)))</formula>
    </cfRule>
  </conditionalFormatting>
  <conditionalFormatting sqref="B262:C262">
    <cfRule type="duplicateValues" priority="59" dxfId="0">
      <formula>AND(COUNTIF($B$262:$C$262,B262)&gt;1,NOT(ISBLANK(B262)))</formula>
    </cfRule>
  </conditionalFormatting>
  <conditionalFormatting sqref="B263:C351">
    <cfRule type="duplicateValues" priority="45" dxfId="0">
      <formula>AND(COUNTIF($B$263:$C$351,B263)&gt;1,NOT(ISBLANK(B263)))</formula>
    </cfRule>
  </conditionalFormatting>
  <conditionalFormatting sqref="B263:C351">
    <cfRule type="duplicateValues" priority="46" dxfId="0">
      <formula>AND(COUNTIF($B$263:$C$351,B263)&gt;1,NOT(ISBLANK(B263)))</formula>
    </cfRule>
  </conditionalFormatting>
  <conditionalFormatting sqref="B263:C351">
    <cfRule type="duplicateValues" priority="47" dxfId="0">
      <formula>AND(COUNTIF($B$263:$C$351,B263)&gt;1,NOT(ISBLANK(B263)))</formula>
    </cfRule>
  </conditionalFormatting>
  <conditionalFormatting sqref="B263:C351">
    <cfRule type="duplicateValues" priority="48" dxfId="0">
      <formula>AND(COUNTIF($B$263:$C$351,B263)&gt;1,NOT(ISBLANK(B263)))</formula>
    </cfRule>
  </conditionalFormatting>
  <conditionalFormatting sqref="B263:C351">
    <cfRule type="duplicateValues" priority="49" dxfId="0">
      <formula>AND(COUNTIF($B$263:$C$351,B263)&gt;1,NOT(ISBLANK(B263)))</formula>
    </cfRule>
  </conditionalFormatting>
  <conditionalFormatting sqref="B225:C225">
    <cfRule type="duplicateValues" priority="40" dxfId="0">
      <formula>AND(COUNTIF($B$225:$C$225,B225)&gt;1,NOT(ISBLANK(B225)))</formula>
    </cfRule>
  </conditionalFormatting>
  <conditionalFormatting sqref="B225:C225">
    <cfRule type="duplicateValues" priority="41" dxfId="0">
      <formula>AND(COUNTIF($B$225:$C$225,B225)&gt;1,NOT(ISBLANK(B225)))</formula>
    </cfRule>
  </conditionalFormatting>
  <conditionalFormatting sqref="B225:C225">
    <cfRule type="duplicateValues" priority="42" dxfId="0">
      <formula>AND(COUNTIF($B$225:$C$225,B225)&gt;1,NOT(ISBLANK(B225)))</formula>
    </cfRule>
  </conditionalFormatting>
  <conditionalFormatting sqref="B225:C225">
    <cfRule type="duplicateValues" priority="43" dxfId="0">
      <formula>AND(COUNTIF($B$225:$C$225,B225)&gt;1,NOT(ISBLANK(B225)))</formula>
    </cfRule>
  </conditionalFormatting>
  <conditionalFormatting sqref="B225:C225">
    <cfRule type="duplicateValues" priority="44" dxfId="0">
      <formula>AND(COUNTIF($B$225:$C$225,B225)&gt;1,NOT(ISBLANK(B225)))</formula>
    </cfRule>
  </conditionalFormatting>
  <conditionalFormatting sqref="B453:C476">
    <cfRule type="duplicateValues" priority="39" dxfId="0">
      <formula>AND(COUNTIF($B$453:$C$476,B453)&gt;1,NOT(ISBLANK(B453)))</formula>
    </cfRule>
  </conditionalFormatting>
  <conditionalFormatting sqref="B453:C476">
    <cfRule type="duplicateValues" priority="38" dxfId="0">
      <formula>AND(COUNTIF($B$453:$C$476,B453)&gt;1,NOT(ISBLANK(B453)))</formula>
    </cfRule>
  </conditionalFormatting>
  <conditionalFormatting sqref="B453:C476">
    <cfRule type="duplicateValues" priority="37" dxfId="0">
      <formula>AND(COUNTIF($B$453:$C$476,B453)&gt;1,NOT(ISBLANK(B453)))</formula>
    </cfRule>
  </conditionalFormatting>
  <conditionalFormatting sqref="B451:C451">
    <cfRule type="duplicateValues" priority="32" dxfId="0">
      <formula>AND(COUNTIF($B$451:$C$451,B451)&gt;1,NOT(ISBLANK(B451)))</formula>
    </cfRule>
  </conditionalFormatting>
  <conditionalFormatting sqref="B451:C451">
    <cfRule type="duplicateValues" priority="33" dxfId="0">
      <formula>AND(COUNTIF($B$451:$C$451,B451)&gt;1,NOT(ISBLANK(B451)))</formula>
    </cfRule>
  </conditionalFormatting>
  <conditionalFormatting sqref="B451:C451">
    <cfRule type="duplicateValues" priority="34" dxfId="0">
      <formula>AND(COUNTIF($B$451:$C$451,B451)&gt;1,NOT(ISBLANK(B451)))</formula>
    </cfRule>
  </conditionalFormatting>
  <conditionalFormatting sqref="B451:C451">
    <cfRule type="duplicateValues" priority="35" dxfId="0">
      <formula>AND(COUNTIF($B$451:$C$451,B451)&gt;1,NOT(ISBLANK(B451)))</formula>
    </cfRule>
  </conditionalFormatting>
  <conditionalFormatting sqref="B451:C451">
    <cfRule type="duplicateValues" priority="36" dxfId="0">
      <formula>AND(COUNTIF($B$451:$C$451,B451)&gt;1,NOT(ISBLANK(B451)))</formula>
    </cfRule>
  </conditionalFormatting>
  <conditionalFormatting sqref="B451:C451">
    <cfRule type="duplicateValues" priority="31" dxfId="0">
      <formula>AND(COUNTIF($B$451:$C$451,B451)&gt;1,NOT(ISBLANK(B451)))</formula>
    </cfRule>
  </conditionalFormatting>
  <conditionalFormatting sqref="B451:C451">
    <cfRule type="duplicateValues" priority="30" dxfId="0">
      <formula>AND(COUNTIF($B$451:$C$451,B451)&gt;1,NOT(ISBLANK(B451)))</formula>
    </cfRule>
  </conditionalFormatting>
  <conditionalFormatting sqref="B451:C451">
    <cfRule type="duplicateValues" priority="29" dxfId="0">
      <formula>AND(COUNTIF($B$451:$C$451,B451)&gt;1,NOT(ISBLANK(B451)))</formula>
    </cfRule>
  </conditionalFormatting>
  <conditionalFormatting sqref="B451:C451">
    <cfRule type="duplicateValues" priority="28" dxfId="0">
      <formula>AND(COUNTIF($B$451:$C$451,B451)&gt;1,NOT(ISBLANK(B451)))</formula>
    </cfRule>
  </conditionalFormatting>
  <conditionalFormatting sqref="B452:C452">
    <cfRule type="duplicateValues" priority="23" dxfId="0">
      <formula>AND(COUNTIF($B$452:$C$452,B452)&gt;1,NOT(ISBLANK(B452)))</formula>
    </cfRule>
  </conditionalFormatting>
  <conditionalFormatting sqref="B452:C452">
    <cfRule type="duplicateValues" priority="24" dxfId="0">
      <formula>AND(COUNTIF($B$452:$C$452,B452)&gt;1,NOT(ISBLANK(B452)))</formula>
    </cfRule>
  </conditionalFormatting>
  <conditionalFormatting sqref="B452:C452">
    <cfRule type="duplicateValues" priority="25" dxfId="0">
      <formula>AND(COUNTIF($B$452:$C$452,B452)&gt;1,NOT(ISBLANK(B452)))</formula>
    </cfRule>
  </conditionalFormatting>
  <conditionalFormatting sqref="B452:C452">
    <cfRule type="duplicateValues" priority="26" dxfId="0">
      <formula>AND(COUNTIF($B$452:$C$452,B452)&gt;1,NOT(ISBLANK(B452)))</formula>
    </cfRule>
  </conditionalFormatting>
  <conditionalFormatting sqref="B452:C452">
    <cfRule type="duplicateValues" priority="27" dxfId="0">
      <formula>AND(COUNTIF($B$452:$C$452,B452)&gt;1,NOT(ISBLANK(B452)))</formula>
    </cfRule>
  </conditionalFormatting>
  <conditionalFormatting sqref="B452:C452">
    <cfRule type="duplicateValues" priority="22" dxfId="0">
      <formula>AND(COUNTIF($B$452:$C$452,B452)&gt;1,NOT(ISBLANK(B452)))</formula>
    </cfRule>
  </conditionalFormatting>
  <conditionalFormatting sqref="B452:C452">
    <cfRule type="duplicateValues" priority="21" dxfId="0">
      <formula>AND(COUNTIF($B$452:$C$452,B452)&gt;1,NOT(ISBLANK(B452)))</formula>
    </cfRule>
  </conditionalFormatting>
  <conditionalFormatting sqref="B452:C452">
    <cfRule type="duplicateValues" priority="20" dxfId="0">
      <formula>AND(COUNTIF($B$452:$C$452,B452)&gt;1,NOT(ISBLANK(B452)))</formula>
    </cfRule>
  </conditionalFormatting>
  <conditionalFormatting sqref="B452:C452">
    <cfRule type="duplicateValues" priority="19" dxfId="0">
      <formula>AND(COUNTIF($B$452:$C$452,B452)&gt;1,NOT(ISBLANK(B452)))</formula>
    </cfRule>
  </conditionalFormatting>
  <conditionalFormatting sqref="B477:C477">
    <cfRule type="duplicateValues" priority="14" dxfId="0">
      <formula>AND(COUNTIF($B$477:$C$477,B477)&gt;1,NOT(ISBLANK(B477)))</formula>
    </cfRule>
  </conditionalFormatting>
  <conditionalFormatting sqref="B477:C477">
    <cfRule type="duplicateValues" priority="15" dxfId="0">
      <formula>AND(COUNTIF($B$477:$C$477,B477)&gt;1,NOT(ISBLANK(B477)))</formula>
    </cfRule>
  </conditionalFormatting>
  <conditionalFormatting sqref="B477:C477">
    <cfRule type="duplicateValues" priority="16" dxfId="0">
      <formula>AND(COUNTIF($B$477:$C$477,B477)&gt;1,NOT(ISBLANK(B477)))</formula>
    </cfRule>
  </conditionalFormatting>
  <conditionalFormatting sqref="B477:C477">
    <cfRule type="duplicateValues" priority="17" dxfId="0">
      <formula>AND(COUNTIF($B$477:$C$477,B477)&gt;1,NOT(ISBLANK(B477)))</formula>
    </cfRule>
  </conditionalFormatting>
  <conditionalFormatting sqref="B477:C477">
    <cfRule type="duplicateValues" priority="18" dxfId="0">
      <formula>AND(COUNTIF($B$477:$C$477,B477)&gt;1,NOT(ISBLANK(B477)))</formula>
    </cfRule>
  </conditionalFormatting>
  <conditionalFormatting sqref="B477:C477">
    <cfRule type="duplicateValues" priority="13" dxfId="0">
      <formula>AND(COUNTIF($B$477:$C$477,B477)&gt;1,NOT(ISBLANK(B477)))</formula>
    </cfRule>
  </conditionalFormatting>
  <conditionalFormatting sqref="B477:C477">
    <cfRule type="duplicateValues" priority="12" dxfId="0">
      <formula>AND(COUNTIF($B$477:$C$477,B477)&gt;1,NOT(ISBLANK(B477)))</formula>
    </cfRule>
  </conditionalFormatting>
  <conditionalFormatting sqref="B477:C477">
    <cfRule type="duplicateValues" priority="11" dxfId="0">
      <formula>AND(COUNTIF($B$477:$C$477,B477)&gt;1,NOT(ISBLANK(B477)))</formula>
    </cfRule>
  </conditionalFormatting>
  <conditionalFormatting sqref="B477:C477">
    <cfRule type="duplicateValues" priority="10" dxfId="0">
      <formula>AND(COUNTIF($B$477:$C$477,B477)&gt;1,NOT(ISBLANK(B477)))</formula>
    </cfRule>
  </conditionalFormatting>
  <conditionalFormatting sqref="B478:C478">
    <cfRule type="duplicateValues" priority="5" dxfId="0">
      <formula>AND(COUNTIF($B$478:$C$478,B478)&gt;1,NOT(ISBLANK(B478)))</formula>
    </cfRule>
  </conditionalFormatting>
  <conditionalFormatting sqref="B478:C478">
    <cfRule type="duplicateValues" priority="6" dxfId="0">
      <formula>AND(COUNTIF($B$478:$C$478,B478)&gt;1,NOT(ISBLANK(B478)))</formula>
    </cfRule>
  </conditionalFormatting>
  <conditionalFormatting sqref="B478:C478">
    <cfRule type="duplicateValues" priority="7" dxfId="0">
      <formula>AND(COUNTIF($B$478:$C$478,B478)&gt;1,NOT(ISBLANK(B478)))</formula>
    </cfRule>
  </conditionalFormatting>
  <conditionalFormatting sqref="B478:C478">
    <cfRule type="duplicateValues" priority="8" dxfId="0">
      <formula>AND(COUNTIF($B$478:$C$478,B478)&gt;1,NOT(ISBLANK(B478)))</formula>
    </cfRule>
  </conditionalFormatting>
  <conditionalFormatting sqref="B478:C478">
    <cfRule type="duplicateValues" priority="9" dxfId="0">
      <formula>AND(COUNTIF($B$478:$C$478,B478)&gt;1,NOT(ISBLANK(B478)))</formula>
    </cfRule>
  </conditionalFormatting>
  <conditionalFormatting sqref="B478:C478">
    <cfRule type="duplicateValues" priority="4" dxfId="0">
      <formula>AND(COUNTIF($B$478:$C$478,B478)&gt;1,NOT(ISBLANK(B478)))</formula>
    </cfRule>
  </conditionalFormatting>
  <conditionalFormatting sqref="B478:C478">
    <cfRule type="duplicateValues" priority="3" dxfId="0">
      <formula>AND(COUNTIF($B$478:$C$478,B478)&gt;1,NOT(ISBLANK(B478)))</formula>
    </cfRule>
  </conditionalFormatting>
  <conditionalFormatting sqref="B478:C478">
    <cfRule type="duplicateValues" priority="2" dxfId="0">
      <formula>AND(COUNTIF($B$478:$C$478,B478)&gt;1,NOT(ISBLANK(B478)))</formula>
    </cfRule>
  </conditionalFormatting>
  <conditionalFormatting sqref="B478:C478">
    <cfRule type="duplicateValues" priority="1" dxfId="0">
      <formula>AND(COUNTIF($B$478:$C$478,B478)&gt;1,NOT(ISBLANK(B478)))</formula>
    </cfRule>
  </conditionalFormatting>
  <conditionalFormatting sqref="B352:C450 B53:C98 B114:C224 B226:C261 B453:C476 B479:C569 B24:C25 B32:C45">
    <cfRule type="duplicateValues" priority="60" dxfId="0">
      <formula>AND(COUNTIF($B$352:$C$450,B24)+COUNTIF($B$53:$C$98,B24)+COUNTIF($B$114:$C$224,B24)+COUNTIF($B$226:$C$261,B24)+COUNTIF($B$453:$C$476,B24)+COUNTIF($B$479:$C$569,B24)+COUNTIF($B$24:$C$25,B24)+COUNTIF($B$32:$C$45,B24)&gt;1,NOT(ISBLANK(B24)))</formula>
    </cfRule>
  </conditionalFormatting>
  <conditionalFormatting sqref="B352:C450 B114:C224 B226:C261 B453:C476 B479:C569 B24:C25 B32:C98">
    <cfRule type="duplicateValues" priority="61" dxfId="0">
      <formula>AND(COUNTIF($B$352:$C$450,B24)+COUNTIF($B$114:$C$224,B24)+COUNTIF($B$226:$C$261,B24)+COUNTIF($B$453:$C$476,B24)+COUNTIF($B$479:$C$569,B24)+COUNTIF($B$24:$C$25,B24)+COUNTIF($B$32:$C$98,B24)&gt;1,NOT(ISBLANK(B24)))</formula>
    </cfRule>
  </conditionalFormatting>
  <conditionalFormatting sqref="B352:C450 B226:C261 B453:C476 B479:C569 B24:C25 B32:C224">
    <cfRule type="duplicateValues" priority="62" dxfId="0">
      <formula>AND(COUNTIF($B$352:$C$450,B24)+COUNTIF($B$226:$C$261,B24)+COUNTIF($B$453:$C$476,B24)+COUNTIF($B$479:$C$569,B24)+COUNTIF($B$24:$C$25,B24)+COUNTIF($B$32:$C$224,B24)&gt;1,NOT(ISBLANK(B24)))</formula>
    </cfRule>
  </conditionalFormatting>
  <conditionalFormatting sqref="B453:C476 B479:C569 B24:C25 B32:C450">
    <cfRule type="duplicateValues" priority="63" dxfId="0">
      <formula>AND(COUNTIF($B$453:$C$476,B24)+COUNTIF($B$479:$C$569,B24)+COUNTIF($B$24:$C$25,B24)+COUNTIF($B$32:$C$450,B24)&gt;1,NOT(ISBLANK(B24)))</formula>
    </cfRule>
  </conditionalFormatting>
  <conditionalFormatting sqref="B24:C25 B32:C569">
    <cfRule type="duplicateValues" priority="64" dxfId="0">
      <formula>AND(COUNTIF($B$24:$C$25,B24)+COUNTIF($B$32:$C$569,B24)&gt;1,NOT(ISBLANK(B24)))</formula>
    </cfRule>
  </conditionalFormatting>
  <dataValidations count="1">
    <dataValidation type="list" allowBlank="1" showInputMessage="1" showErrorMessage="1" sqref="X23:X388 AO23:AO388 AG23:AG388 L23:L580">
      <formula1>$AX$21:$AX$22</formula1>
    </dataValidation>
  </dataValidation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Alfaro Jiménez</dc:creator>
  <cp:keywords/>
  <dc:description/>
  <cp:lastModifiedBy>Luis Diego Guerrero Ávila</cp:lastModifiedBy>
  <dcterms:created xsi:type="dcterms:W3CDTF">2015-06-12T14:24:10Z</dcterms:created>
  <dcterms:modified xsi:type="dcterms:W3CDTF">2017-05-11T22:43:35Z</dcterms:modified>
  <cp:category/>
  <cp:version/>
  <cp:contentType/>
  <cp:contentStatus/>
</cp:coreProperties>
</file>