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filterPrivacy="1" defaultThemeVersion="124226"/>
  <bookViews>
    <workbookView xWindow="240" yWindow="108" windowWidth="14808" windowHeight="8016" firstSheet="1" activeTab="1"/>
  </bookViews>
  <sheets>
    <sheet name="Base de datos" sheetId="3" state="hidden" r:id="rId1"/>
    <sheet name="Instructivo" sheetId="1" r:id="rId2"/>
    <sheet name="Parámetros" sheetId="2" r:id="rId3"/>
    <sheet name="Registros" sheetId="4" r:id="rId4"/>
    <sheet name="BD" sheetId="5" state="hidden" r:id="rId5"/>
  </sheets>
  <definedNames/>
  <calcPr calcId="191029"/>
  <extLst/>
</workbook>
</file>

<file path=xl/comments4.xml><?xml version="1.0" encoding="utf-8"?>
<comments xmlns="http://schemas.openxmlformats.org/spreadsheetml/2006/main">
  <authors>
    <author>Autor</author>
  </authors>
  <commentList>
    <comment ref="X19" authorId="0">
      <text>
        <r>
          <rPr>
            <b/>
            <sz val="9"/>
            <rFont val="Tahoma"/>
            <family val="2"/>
          </rPr>
          <t xml:space="preserve">Esta base de proyección utiliza la justificación aportada por la empresa, en función del análisis y respaldo técnico aportado en el ET. </t>
        </r>
      </text>
    </comment>
  </commentList>
</comments>
</file>

<file path=xl/sharedStrings.xml><?xml version="1.0" encoding="utf-8"?>
<sst xmlns="http://schemas.openxmlformats.org/spreadsheetml/2006/main" count="621" uniqueCount="411">
  <si>
    <t>Sistema de gestión de la calidad</t>
  </si>
  <si>
    <t>Proceso de tarifas eléctricas</t>
  </si>
  <si>
    <t>Versión: 1</t>
  </si>
  <si>
    <t xml:space="preserve">Vigencia: </t>
  </si>
  <si>
    <t xml:space="preserve">Página 1 de </t>
  </si>
  <si>
    <t>Reporte para liquidación de costos y gastos. Instructivo</t>
  </si>
  <si>
    <t>Instructivo liquidación de costos y gastos</t>
  </si>
  <si>
    <t>Paso Nº1</t>
  </si>
  <si>
    <t>Ir a la hoja denominada "Parametros" y llenar únicamente las casillas sombreadas en color con la siguiente información:</t>
  </si>
  <si>
    <t>Empresa</t>
  </si>
  <si>
    <t>Sistema</t>
  </si>
  <si>
    <t>Clasificación</t>
  </si>
  <si>
    <t>Datos presentación</t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</si>
  <si>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</si>
  <si>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t>Especificar el grupo de cuentas de gasto que se analiza, ejemplo: "operación y mantenimiento", "administración", etc. Las empresas podrán modificarla de acuerdo a su estructura.</t>
  </si>
  <si>
    <t>Nombre del  petente</t>
  </si>
  <si>
    <t>Paso Nº2</t>
  </si>
  <si>
    <t>N° cuenta</t>
  </si>
  <si>
    <t>Nombre de cuenta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</si>
  <si>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</si>
  <si>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</si>
  <si>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 xml:space="preserve">Página 2 de </t>
  </si>
  <si>
    <t>Parámetros</t>
  </si>
  <si>
    <t>1-</t>
  </si>
  <si>
    <t>2-</t>
  </si>
  <si>
    <t>3-</t>
  </si>
  <si>
    <t>4-</t>
  </si>
  <si>
    <t>5-</t>
  </si>
  <si>
    <t>Descripción</t>
  </si>
  <si>
    <t>Moneda</t>
  </si>
  <si>
    <t>No.</t>
  </si>
  <si>
    <t>01-ICE</t>
  </si>
  <si>
    <t>02-CNFL</t>
  </si>
  <si>
    <t>03-JASEC</t>
  </si>
  <si>
    <t>04-ESPH</t>
  </si>
  <si>
    <t>05-COOPEGUANACASTE</t>
  </si>
  <si>
    <t>06-COOPELESCA</t>
  </si>
  <si>
    <t>07-COOPESANTOS</t>
  </si>
  <si>
    <t>08-COOPEALFARO</t>
  </si>
  <si>
    <t>Gastos Sistema de Distribución</t>
  </si>
  <si>
    <t>Gastos Sistema de Generación</t>
  </si>
  <si>
    <t>Gastos Sistema de Transmisión</t>
  </si>
  <si>
    <t>Gastos Sistema Alumbrado Público</t>
  </si>
  <si>
    <t>Gastos compartidos</t>
  </si>
  <si>
    <t>Operación y Mantenimiento</t>
  </si>
  <si>
    <t>Administrativos</t>
  </si>
  <si>
    <t>Comercialización</t>
  </si>
  <si>
    <t>Gestión Productiva</t>
  </si>
  <si>
    <t>Otros</t>
  </si>
  <si>
    <t>Millones de colones</t>
  </si>
  <si>
    <t>Miles de colones</t>
  </si>
  <si>
    <t>Colones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</si>
  <si>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</si>
  <si>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</si>
  <si>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</si>
  <si>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</si>
  <si>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</si>
  <si>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</si>
  <si>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</si>
  <si>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</si>
  <si>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</si>
  <si>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</si>
  <si>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</si>
  <si>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</si>
  <si>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</si>
  <si>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para liquidación de costos y gastos</t>
  </si>
  <si>
    <t>Periodo de liquidación</t>
  </si>
  <si>
    <t>Años</t>
  </si>
  <si>
    <t>Nº cuenta</t>
  </si>
  <si>
    <t>Nombre de la cuenta</t>
  </si>
  <si>
    <t>%</t>
  </si>
  <si>
    <t>Análisis Horizontal</t>
  </si>
  <si>
    <t>∆ ABS</t>
  </si>
  <si>
    <t>∆ %</t>
  </si>
  <si>
    <r>
      <t xml:space="preserve">Análisis vertical </t>
    </r>
    <r>
      <rPr>
        <b/>
        <sz val="11"/>
        <color theme="1"/>
        <rFont val="Calibri"/>
        <family val="2"/>
      </rPr>
      <t>∆</t>
    </r>
  </si>
  <si>
    <t>Completar los datos solicitados en la hoja denominada "Registros" con la información que se describe a continuación:</t>
  </si>
  <si>
    <t>5.1.</t>
  </si>
  <si>
    <t>Costos de operación y mantenimiento asociados al servicio de operación del mercado</t>
  </si>
  <si>
    <t>5.1.1.</t>
  </si>
  <si>
    <t>Costos de la gerencia de operación y mantenimiento central</t>
  </si>
  <si>
    <t>5.1.2.01.</t>
  </si>
  <si>
    <t>Personal</t>
  </si>
  <si>
    <t>5.1.2.02.</t>
  </si>
  <si>
    <t>Materiales</t>
  </si>
  <si>
    <t>5.1.2.03.</t>
  </si>
  <si>
    <t>Servicios contratados</t>
  </si>
  <si>
    <t>5.1.2.04.</t>
  </si>
  <si>
    <t>Alquileres</t>
  </si>
  <si>
    <t>5.1.2.05.</t>
  </si>
  <si>
    <t>Seguros</t>
  </si>
  <si>
    <t>5.1.2.99.</t>
  </si>
  <si>
    <t>5.1.2.</t>
  </si>
  <si>
    <t>Costos de operación</t>
  </si>
  <si>
    <t>5.1.3.01.</t>
  </si>
  <si>
    <t>5.1.3.02.</t>
  </si>
  <si>
    <t>5.1.3.03.</t>
  </si>
  <si>
    <t>5.1.3.04.</t>
  </si>
  <si>
    <t>5.1.3.05.</t>
  </si>
  <si>
    <t>5.1.3.99.</t>
  </si>
  <si>
    <t>5.1.3.</t>
  </si>
  <si>
    <t>Costos de mantenimiento</t>
  </si>
  <si>
    <t>5.1.4.</t>
  </si>
  <si>
    <t>Costos sociales y ambientales</t>
  </si>
  <si>
    <t>5.2.</t>
  </si>
  <si>
    <t>Costos comerciales asociados al servicio de operación del mercado</t>
  </si>
  <si>
    <t>5.2.1.</t>
  </si>
  <si>
    <t>5.2.2.</t>
  </si>
  <si>
    <t>5.2.3.</t>
  </si>
  <si>
    <t>5.2.4.</t>
  </si>
  <si>
    <t>5.2.5.</t>
  </si>
  <si>
    <t>5.2.99</t>
  </si>
  <si>
    <t>5.4.</t>
  </si>
  <si>
    <t>Gastos administrativos (de apoyo a la gestión) asociados al servicio de operación del mercado</t>
  </si>
  <si>
    <t>5.4.1.</t>
  </si>
  <si>
    <t xml:space="preserve">Gastos de las unidades administrativas (de apoyo a la gestión) </t>
  </si>
  <si>
    <t>5.4.1.01.</t>
  </si>
  <si>
    <t>Gerencia general y estratégica</t>
  </si>
  <si>
    <t>5.4.1.01.01.</t>
  </si>
  <si>
    <t>5.4.1.01.02.</t>
  </si>
  <si>
    <t>5.4.1.01.03.</t>
  </si>
  <si>
    <t>5.4.1.01.04.</t>
  </si>
  <si>
    <t>5.4.1.01.05.</t>
  </si>
  <si>
    <t>5.4.1.01.99.</t>
  </si>
  <si>
    <t>5.4.1.02.</t>
  </si>
  <si>
    <t>Auditoría interna y control de gestión</t>
  </si>
  <si>
    <t>5.4.1.02.01.</t>
  </si>
  <si>
    <t>5.4.1.02.02.</t>
  </si>
  <si>
    <t>5.4.1.02.03.</t>
  </si>
  <si>
    <t>5.4.1.02.04.</t>
  </si>
  <si>
    <t>5.4.1.02.05.</t>
  </si>
  <si>
    <t>5.4.1.02.99.</t>
  </si>
  <si>
    <t>5.4.1.03.</t>
  </si>
  <si>
    <t>Legales</t>
  </si>
  <si>
    <t>5.4.1.03.01.</t>
  </si>
  <si>
    <t>5.4.1.03.02.</t>
  </si>
  <si>
    <t>5.4.1.03.03.</t>
  </si>
  <si>
    <t>5.4.1.03.04.</t>
  </si>
  <si>
    <t>5.4.1.03.05.</t>
  </si>
  <si>
    <t>5.4.1.03.99.</t>
  </si>
  <si>
    <t>5.4.1.04.</t>
  </si>
  <si>
    <t>Relaciones públicas e institucionales</t>
  </si>
  <si>
    <t>5.4.1.04.01.</t>
  </si>
  <si>
    <t>5.4.1.04.02.</t>
  </si>
  <si>
    <t>5.4.1.04.03.</t>
  </si>
  <si>
    <t>5.4.1.04.04.</t>
  </si>
  <si>
    <t>5.4.1.04.05.</t>
  </si>
  <si>
    <t>5.4.1.04.99.</t>
  </si>
  <si>
    <t>5.4.1.05.</t>
  </si>
  <si>
    <t>Contaduría y tesorería</t>
  </si>
  <si>
    <t>5.4.1.05.01.</t>
  </si>
  <si>
    <t>5.4.1.05.02.</t>
  </si>
  <si>
    <t>5.4.1.05.03.</t>
  </si>
  <si>
    <t>5.4.1.05.04.</t>
  </si>
  <si>
    <t>5.4.1.05.05.</t>
  </si>
  <si>
    <t>5.4.1.05.99.</t>
  </si>
  <si>
    <t>5.4.1.06.</t>
  </si>
  <si>
    <t>Administración y finanzas</t>
  </si>
  <si>
    <t>5.4.1.06.01.</t>
  </si>
  <si>
    <t>5.4.1.06.02.</t>
  </si>
  <si>
    <t>5.4.1.06.03.</t>
  </si>
  <si>
    <t>5.4.1.06.04.</t>
  </si>
  <si>
    <t>5.4.1.06.05.</t>
  </si>
  <si>
    <t>5.4.1.06.99.</t>
  </si>
  <si>
    <t>5.4.1.07.</t>
  </si>
  <si>
    <t>Regulación</t>
  </si>
  <si>
    <t>5.4.1.07.01.</t>
  </si>
  <si>
    <t>5.4.1.07.02.</t>
  </si>
  <si>
    <t>5.4.1.07.03.</t>
  </si>
  <si>
    <t>5.4.1.07.04.</t>
  </si>
  <si>
    <t>5.4.1.07.05.</t>
  </si>
  <si>
    <t>5.4.1.07.06.</t>
  </si>
  <si>
    <t>Pagos ARESEP</t>
  </si>
  <si>
    <t>5.4.1.07.06.01.</t>
  </si>
  <si>
    <t>Canon de regulación</t>
  </si>
  <si>
    <t>5.4.1.07.99.</t>
  </si>
  <si>
    <t>5.4.1.08.</t>
  </si>
  <si>
    <t>Logística y servicios generales</t>
  </si>
  <si>
    <t>5.4.1.08.01.</t>
  </si>
  <si>
    <t>5.4.1.08.02.</t>
  </si>
  <si>
    <t>5.4.1.08.03.</t>
  </si>
  <si>
    <t>5.4.1.08.04.</t>
  </si>
  <si>
    <t>5.4.1.08.05.</t>
  </si>
  <si>
    <t>5.4.1.08.99.</t>
  </si>
  <si>
    <t>5.4.1.09.</t>
  </si>
  <si>
    <t>Servicios informáticos</t>
  </si>
  <si>
    <t>5.4.1.09.01.</t>
  </si>
  <si>
    <t>5.4.1.09.02.</t>
  </si>
  <si>
    <t>5.4.1.09.03.</t>
  </si>
  <si>
    <t>5.4.1.09.04.</t>
  </si>
  <si>
    <t>5.4.1.09.05.</t>
  </si>
  <si>
    <t>5.4.1.09.99.</t>
  </si>
  <si>
    <t>5.4.1.10.</t>
  </si>
  <si>
    <t>Recursos humanos</t>
  </si>
  <si>
    <t>5.4.1.10.01.</t>
  </si>
  <si>
    <t>5.4.1.10.02.</t>
  </si>
  <si>
    <t>5.4.1.10.03.</t>
  </si>
  <si>
    <t>5.4.1.10.04.</t>
  </si>
  <si>
    <t>5.4.1.10.05.</t>
  </si>
  <si>
    <t>5.4.1.10.99.</t>
  </si>
  <si>
    <t>5.4.1.99.</t>
  </si>
  <si>
    <t>Otras gerencias de apoyo administrativo</t>
  </si>
  <si>
    <t>5.4.1.99.01.</t>
  </si>
  <si>
    <t>5.4.1.99.02.</t>
  </si>
  <si>
    <t>5.4.1.99.03.</t>
  </si>
  <si>
    <t>5.4.1.99.04.</t>
  </si>
  <si>
    <t>5.4.1.99.05.</t>
  </si>
  <si>
    <t>5.4.1.99.99.</t>
  </si>
  <si>
    <t>5.5.</t>
  </si>
  <si>
    <t>Gastos de investigación y desarrollo</t>
  </si>
  <si>
    <t>5.5.1.</t>
  </si>
  <si>
    <t>Gastos de estudios preliminares</t>
  </si>
  <si>
    <t>5.5.1.01.</t>
  </si>
  <si>
    <t>5.5.1.02.</t>
  </si>
  <si>
    <t>5.5.1.03.</t>
  </si>
  <si>
    <t>5.5.1.04.</t>
  </si>
  <si>
    <t>5.5.1.05.</t>
  </si>
  <si>
    <t>5.5.1.99.</t>
  </si>
  <si>
    <t>5.5.2.</t>
  </si>
  <si>
    <t>Gastos de preinversión</t>
  </si>
  <si>
    <t>5.5.2.01.</t>
  </si>
  <si>
    <t>5.5.2.02.</t>
  </si>
  <si>
    <t>5.5.2.03.</t>
  </si>
  <si>
    <t>5.5.2.04.</t>
  </si>
  <si>
    <t>5.5.2.05.</t>
  </si>
  <si>
    <t>5.5.2.99.</t>
  </si>
  <si>
    <t>5.6.</t>
  </si>
  <si>
    <t>Gastos complementarios de operación</t>
  </si>
  <si>
    <t>5.6.1.</t>
  </si>
  <si>
    <t>5.6.2.</t>
  </si>
  <si>
    <t>5.6.3.</t>
  </si>
  <si>
    <t>5.6.4.</t>
  </si>
  <si>
    <t>5.6.5.</t>
  </si>
  <si>
    <t>5.6.99</t>
  </si>
  <si>
    <t>5.7.</t>
  </si>
  <si>
    <t>Gastos sociales y ambientales</t>
  </si>
  <si>
    <t>Sub-Total Gastos</t>
  </si>
  <si>
    <t>5.8.</t>
  </si>
  <si>
    <t>Depreciaciones y amortizaciones del ejercicio</t>
  </si>
  <si>
    <t>5.8.1.</t>
  </si>
  <si>
    <t>Activos fijos adquiridos o producidos</t>
  </si>
  <si>
    <t>5.8.1.01.</t>
  </si>
  <si>
    <t>Propiedades, planta y equipos afectos a la operación del mercado</t>
  </si>
  <si>
    <t>5.8.1.01.02.</t>
  </si>
  <si>
    <t>Edificios</t>
  </si>
  <si>
    <t>5.8.1.01.02.01.</t>
  </si>
  <si>
    <t>Edificios de operación del mercado</t>
  </si>
  <si>
    <t>5.8.1.01.02.03.</t>
  </si>
  <si>
    <t>Edificios administrativos</t>
  </si>
  <si>
    <t>5.8.1.01.03.</t>
  </si>
  <si>
    <t>Maquinaria y equipos para la producción</t>
  </si>
  <si>
    <t>5.8.1.01.03.08.</t>
  </si>
  <si>
    <t>Equipos y accesorios de despacho</t>
  </si>
  <si>
    <t>5.8.1.01.03.99.</t>
  </si>
  <si>
    <t>Otras maquinarias y equipos</t>
  </si>
  <si>
    <t>5.8.1.01.04.</t>
  </si>
  <si>
    <t>Equipos de transporte, tracción y elevación</t>
  </si>
  <si>
    <t>5.8.1.01.05.</t>
  </si>
  <si>
    <t>Equipos de comunicación</t>
  </si>
  <si>
    <t>5.8.1.01.06.</t>
  </si>
  <si>
    <t>Equipos y mobiliario de oficina</t>
  </si>
  <si>
    <t>5.8.1.01.07.</t>
  </si>
  <si>
    <t>Equipos para computación</t>
  </si>
  <si>
    <t>5.8.1.01.08.</t>
  </si>
  <si>
    <t>Equipos de laboratorio e investigación</t>
  </si>
  <si>
    <t>5.8.1.01.99.</t>
  </si>
  <si>
    <t>Maquinarias, equipos y mobiliarios diversos</t>
  </si>
  <si>
    <t>5.8.1.02.</t>
  </si>
  <si>
    <t>Bienes intangibles afectos a la operación del mercado</t>
  </si>
  <si>
    <t>5.8.1.02.03.</t>
  </si>
  <si>
    <t>Software y programas</t>
  </si>
  <si>
    <t>5.8.1.02.03.01.</t>
  </si>
  <si>
    <t>Software y programas de operación del mercado</t>
  </si>
  <si>
    <t>5.8.1.02.03.03.</t>
  </si>
  <si>
    <t>Software y programas administrativos</t>
  </si>
  <si>
    <t>5.8.1.02.09.</t>
  </si>
  <si>
    <t>Otros bienes intangibles afectos a la operación del mercado</t>
  </si>
  <si>
    <t>5.8.2.</t>
  </si>
  <si>
    <t>Activos fijos donados o transferidos</t>
  </si>
  <si>
    <t>5.8.2.01.</t>
  </si>
  <si>
    <t>5.8.2.01.02.</t>
  </si>
  <si>
    <t>5.8.2.01.02.01.</t>
  </si>
  <si>
    <t>5.8.2.01.02.03.</t>
  </si>
  <si>
    <t>5.8.2.01.03.</t>
  </si>
  <si>
    <t>5.8.2.01.03.08.</t>
  </si>
  <si>
    <t>5.8.2.01.03.99.</t>
  </si>
  <si>
    <t>5.8.2.01.04.</t>
  </si>
  <si>
    <t>5.8.2.01.05.</t>
  </si>
  <si>
    <t>5.8.2.01.06.</t>
  </si>
  <si>
    <t>5.8.2.01.07.</t>
  </si>
  <si>
    <t>5.8.2.01.08.</t>
  </si>
  <si>
    <t>5.8.2.01.99.</t>
  </si>
  <si>
    <t>5.8.2.02.</t>
  </si>
  <si>
    <t>5.8.2.02.03.</t>
  </si>
  <si>
    <t>5.8.2.02.03.01.</t>
  </si>
  <si>
    <t>5.8.2.02.03.03.</t>
  </si>
  <si>
    <t>5.8.2.02.09.</t>
  </si>
  <si>
    <t>5.9.</t>
  </si>
  <si>
    <t>Pérdidas por deterioro y desvalorización</t>
  </si>
  <si>
    <t>5.9.1.</t>
  </si>
  <si>
    <t>5.9.1.01.</t>
  </si>
  <si>
    <t>5.9.1.01.01.</t>
  </si>
  <si>
    <t>Terrenos</t>
  </si>
  <si>
    <t>5.9.1.01.02.</t>
  </si>
  <si>
    <t>5.9.1.01.03.</t>
  </si>
  <si>
    <t>5.9.1.01.04.</t>
  </si>
  <si>
    <t>5.9.1.01.05.</t>
  </si>
  <si>
    <t>5.9.1.01.06.</t>
  </si>
  <si>
    <t>5.9.1.01.07.</t>
  </si>
  <si>
    <t>5.9.1.01.08.</t>
  </si>
  <si>
    <t>5.9.1.01.99.</t>
  </si>
  <si>
    <t>5.9.1.02.</t>
  </si>
  <si>
    <t>5.9.1.02.01.</t>
  </si>
  <si>
    <t>5.9.1.02.09.</t>
  </si>
  <si>
    <t>5.9.2.</t>
  </si>
  <si>
    <t>5.9.2.01.</t>
  </si>
  <si>
    <t>5.9.2.01.01.</t>
  </si>
  <si>
    <t>5.9.2.01.02.</t>
  </si>
  <si>
    <t>5.9.2.01.03.</t>
  </si>
  <si>
    <t>5.9.2.01.04.</t>
  </si>
  <si>
    <t>5.9.2.01.05.</t>
  </si>
  <si>
    <t>5.9.2.01.06.</t>
  </si>
  <si>
    <t>5.9.2.01.07.</t>
  </si>
  <si>
    <t>5.9.2.01.08.</t>
  </si>
  <si>
    <t>5.9.2.01.99.</t>
  </si>
  <si>
    <t>5.9.2.02.</t>
  </si>
  <si>
    <t>5.9.2.02.01.</t>
  </si>
  <si>
    <t>5.9.2.02.09.</t>
  </si>
  <si>
    <t>5.9.4.</t>
  </si>
  <si>
    <t>Deterioro y pérdidas de inventarios</t>
  </si>
  <si>
    <t>5.9.5.</t>
  </si>
  <si>
    <t>Deterioro de inversiones</t>
  </si>
  <si>
    <t>5.9.6.</t>
  </si>
  <si>
    <t>Incobrables</t>
  </si>
  <si>
    <t>5.9.6.01.02.</t>
  </si>
  <si>
    <t>Venta de servicios de operación del mercado</t>
  </si>
  <si>
    <t>5.9.6.01.02.01.</t>
  </si>
  <si>
    <t>Generadores</t>
  </si>
  <si>
    <t>5.9.6.01.02.02.</t>
  </si>
  <si>
    <t>Transmisión</t>
  </si>
  <si>
    <t>5.9.6.01.02.03.</t>
  </si>
  <si>
    <t>Transporte regional</t>
  </si>
  <si>
    <t>5.10</t>
  </si>
  <si>
    <t>Gastos financieros</t>
  </si>
  <si>
    <t>5.10.1</t>
  </si>
  <si>
    <t>Intereses sobre endeudamiento</t>
  </si>
  <si>
    <t>5.10.9</t>
  </si>
  <si>
    <t>Otros gastos financieros</t>
  </si>
  <si>
    <t>5.11</t>
  </si>
  <si>
    <t>Otros gastos</t>
  </si>
  <si>
    <t>5.11.1</t>
  </si>
  <si>
    <t>Resultados de inversiones patrimoniales y participación de los intereses minoritarios</t>
  </si>
  <si>
    <t>5.11.9</t>
  </si>
  <si>
    <t>Base de datos Formulario Liquidación</t>
  </si>
  <si>
    <t>Empresas reguladas</t>
  </si>
  <si>
    <t>Clasificación del gasto</t>
  </si>
  <si>
    <t>ICE</t>
  </si>
  <si>
    <t>Operación y mantenimiento</t>
  </si>
  <si>
    <t>CNFL</t>
  </si>
  <si>
    <t>ESPH</t>
  </si>
  <si>
    <t>JASEC</t>
  </si>
  <si>
    <t>Gestión productiva</t>
  </si>
  <si>
    <t>Coopealfaro</t>
  </si>
  <si>
    <t>Coopeguanacaste</t>
  </si>
  <si>
    <t>Coopelesca</t>
  </si>
  <si>
    <t>Coopesantos</t>
  </si>
  <si>
    <t>Presentación de datos</t>
  </si>
  <si>
    <t xml:space="preserve">Gastos Sistema Operador </t>
  </si>
  <si>
    <t>Total Gastos</t>
  </si>
  <si>
    <t>Gastos tarifarios recurrentes</t>
  </si>
  <si>
    <t>Gastos tarifarios no recurrentes</t>
  </si>
  <si>
    <t>∆ por ajustar en gastos recurrentes</t>
  </si>
  <si>
    <t>∆ por ajustar en gastos no recurrentes</t>
  </si>
  <si>
    <t>Base de proyección-Gastos recurrentes</t>
  </si>
  <si>
    <t>Total del periodo</t>
  </si>
  <si>
    <t>Código utilizado para identificar la partida según el plan de cuentas de Contabilidad Regulatoria</t>
  </si>
  <si>
    <t>Nombre de la cuenta según el plan de cuentas de Contabilidad Regulatoria</t>
  </si>
  <si>
    <t>Gastos de naturaleza  recurrentes aprobados por Aresep en el estudio tarifario a liquidar</t>
  </si>
  <si>
    <t>Gastos de naturaleza no  recurrentes aprobados por Aresep en el estudio tarifario a liquidar</t>
  </si>
  <si>
    <t>Total por liquidar</t>
  </si>
  <si>
    <t xml:space="preserve">Análisis Horizontal ∆  Abs de gastos recurrentes   </t>
  </si>
  <si>
    <t xml:space="preserve">Análisis Horizontal ∆  % de gastos recurrentes </t>
  </si>
  <si>
    <t xml:space="preserve">Análisis Vertical ∆   %  de gastos recurrentes     </t>
  </si>
  <si>
    <t xml:space="preserve">Análisis Horizontal ∆  Abs de gastos no recurrentes   </t>
  </si>
  <si>
    <t xml:space="preserve">Análisis Horizontal ∆  % de gastos no recurrentes </t>
  </si>
  <si>
    <t xml:space="preserve">Análisis Vertical ∆   %  de gastos no recurrentes     </t>
  </si>
  <si>
    <t>Aresep</t>
  </si>
  <si>
    <t>5.1.1.01.</t>
  </si>
  <si>
    <t>5.1.1.02.</t>
  </si>
  <si>
    <t>5.1.1.03.</t>
  </si>
  <si>
    <t>5.1.1.04.</t>
  </si>
  <si>
    <t>5.1.1.05.</t>
  </si>
  <si>
    <t>5.1.1.99.</t>
  </si>
  <si>
    <t>Código: IE-RE-7739</t>
  </si>
  <si>
    <t>Utilizar la herramienta financiera "análisis vertical" para determinar el peso de la variación en términos absolutos , respecto al total de variaciones del periodo.</t>
  </si>
  <si>
    <t>Utilizar la herramienta financiera "análisis vertical" para determinar el peso de la variación en términos absolutos, respecto al total de variaciones del periodo.</t>
  </si>
  <si>
    <t xml:space="preserve">Corresponde al cociente entre el monto asignado por Aresep y el real ejecutado por la empresa distribuidora que formará parte integral del ajuste a reconocer. </t>
  </si>
  <si>
    <t>Gastos reales incurridos por la empresa distribuidora los cuales serán la base de proyección en una solicitud tarifaria ordinaria o de oficio.</t>
  </si>
  <si>
    <t>Gastos reales recurrentes ejecutados por la empresa</t>
  </si>
  <si>
    <t>Gastos reales no recurrentes ejecutados por la empresa</t>
  </si>
  <si>
    <t>Gastos reales recurrentes aprobados por Aresep</t>
  </si>
  <si>
    <t>Gastos reales no recurrentes aprobados por Aresep</t>
  </si>
  <si>
    <t>Justifica/ Referencia/ Observación</t>
  </si>
  <si>
    <t>Sumatoria de gastos recurrentes y no recurrentes reales ejecutados por la empresa</t>
  </si>
  <si>
    <t>Sumatoria de gastos reales recurrentes y reales no recurrentes asignados por Aresep</t>
  </si>
  <si>
    <t>Justifica/Referencia/Observación</t>
  </si>
  <si>
    <t>La empresa debe indicar si justifica la variación expuesta en el análisis horizontal y vertical, la referencia del documento en donde esta justifación se encuentra y si cuenta con observaciones adicionales.</t>
  </si>
  <si>
    <t>Resultado por Ajustar</t>
  </si>
  <si>
    <t>Gastos reales recurrentes incurridos por la empresa al operador del sistema en el periodo por liquidar</t>
  </si>
  <si>
    <t>Gastos reales no recurrentes incurridos por la empresa al operador del sistema en el periodo por liquidar</t>
  </si>
  <si>
    <t>Número de cuenta empresa</t>
  </si>
  <si>
    <t>Nombre de cuenta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</si>
</sst>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₡-140A]#,##0.00"/>
    <numFmt numFmtId="165" formatCode="&quot;₡&quot;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20"/>
      <name val="Calibri"/>
      <family val="2"/>
      <scheme val="minor"/>
    </font>
    <font>
      <b/>
      <sz val="9"/>
      <name val="Tahoma"/>
      <family val="2"/>
    </font>
    <font>
      <sz val="12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+mn-cs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0">
    <xf numFmtId="0" fontId="0" fillId="0" borderId="0" xfId="0"/>
    <xf numFmtId="0" fontId="3" fillId="2" borderId="1" xfId="0" applyFont="1" applyFill="1" applyBorder="1" applyAlignment="1">
      <alignment/>
    </xf>
    <xf numFmtId="0" fontId="3" fillId="2" borderId="2" xfId="0" applyFont="1" applyFill="1" applyBorder="1"/>
    <xf numFmtId="0" fontId="3" fillId="2" borderId="3" xfId="0" applyFont="1" applyFill="1" applyBorder="1" applyAlignment="1">
      <alignment/>
    </xf>
    <xf numFmtId="0" fontId="3" fillId="2" borderId="4" xfId="0" applyFont="1" applyFill="1" applyBorder="1"/>
    <xf numFmtId="0" fontId="3" fillId="2" borderId="5" xfId="0" applyFont="1" applyFill="1" applyBorder="1" applyAlignment="1">
      <alignment/>
    </xf>
    <xf numFmtId="0" fontId="3" fillId="2" borderId="6" xfId="0" applyFont="1" applyFill="1" applyBorder="1"/>
    <xf numFmtId="0" fontId="2" fillId="0" borderId="0" xfId="0" applyFont="1"/>
    <xf numFmtId="0" fontId="0" fillId="0" borderId="0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0" fillId="0" borderId="7" xfId="0" applyBorder="1"/>
    <xf numFmtId="10" fontId="0" fillId="0" borderId="7" xfId="20" applyNumberFormat="1" applyFont="1" applyBorder="1"/>
    <xf numFmtId="164" fontId="0" fillId="0" borderId="7" xfId="0" applyNumberFormat="1" applyBorder="1"/>
    <xf numFmtId="164" fontId="0" fillId="0" borderId="0" xfId="0" applyNumberFormat="1"/>
    <xf numFmtId="0" fontId="9" fillId="0" borderId="0" xfId="0" applyFont="1"/>
    <xf numFmtId="9" fontId="0" fillId="0" borderId="0" xfId="20" applyFont="1"/>
    <xf numFmtId="0" fontId="10" fillId="0" borderId="0" xfId="21" applyBorder="1" applyAlignment="1">
      <alignment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vertical="top" wrapText="1"/>
    </xf>
    <xf numFmtId="0" fontId="14" fillId="4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4" fillId="6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center"/>
    </xf>
    <xf numFmtId="0" fontId="14" fillId="0" borderId="7" xfId="22" applyFont="1" applyFill="1" applyBorder="1" applyAlignment="1">
      <alignment vertical="top" wrapText="1"/>
      <protection/>
    </xf>
    <xf numFmtId="1" fontId="14" fillId="0" borderId="7" xfId="0" applyNumberFormat="1" applyFont="1" applyFill="1" applyBorder="1" applyAlignment="1">
      <alignment vertical="top"/>
    </xf>
    <xf numFmtId="0" fontId="14" fillId="0" borderId="7" xfId="23" applyFont="1" applyFill="1" applyBorder="1" applyAlignment="1">
      <alignment vertical="top" wrapText="1"/>
      <protection/>
    </xf>
    <xf numFmtId="164" fontId="0" fillId="0" borderId="8" xfId="0" applyNumberFormat="1" applyBorder="1"/>
    <xf numFmtId="0" fontId="13" fillId="0" borderId="0" xfId="23" applyFont="1" applyFill="1" applyBorder="1" applyAlignment="1">
      <alignment horizontal="left" vertical="top"/>
      <protection/>
    </xf>
    <xf numFmtId="0" fontId="13" fillId="0" borderId="0" xfId="23" applyFont="1" applyFill="1" applyBorder="1" applyAlignment="1">
      <alignment horizontal="left" vertical="top" wrapText="1"/>
      <protection/>
    </xf>
    <xf numFmtId="0" fontId="13" fillId="7" borderId="7" xfId="0" applyFont="1" applyFill="1" applyBorder="1" applyAlignment="1">
      <alignment vertical="top" wrapText="1"/>
    </xf>
    <xf numFmtId="164" fontId="2" fillId="7" borderId="7" xfId="0" applyNumberFormat="1" applyFont="1" applyFill="1" applyBorder="1"/>
    <xf numFmtId="10" fontId="2" fillId="7" borderId="7" xfId="20" applyNumberFormat="1" applyFont="1" applyFill="1" applyBorder="1"/>
    <xf numFmtId="0" fontId="13" fillId="8" borderId="7" xfId="23" applyFont="1" applyFill="1" applyBorder="1" applyAlignment="1">
      <alignment vertical="top" wrapText="1"/>
      <protection/>
    </xf>
    <xf numFmtId="164" fontId="2" fillId="8" borderId="7" xfId="0" applyNumberFormat="1" applyFont="1" applyFill="1" applyBorder="1"/>
    <xf numFmtId="10" fontId="2" fillId="8" borderId="7" xfId="20" applyNumberFormat="1" applyFont="1" applyFill="1" applyBorder="1"/>
    <xf numFmtId="0" fontId="8" fillId="0" borderId="7" xfId="0" applyFont="1" applyFill="1" applyBorder="1" applyAlignment="1">
      <alignment horizontal="center"/>
    </xf>
    <xf numFmtId="164" fontId="0" fillId="4" borderId="7" xfId="0" applyNumberFormat="1" applyFill="1" applyBorder="1"/>
    <xf numFmtId="10" fontId="0" fillId="4" borderId="7" xfId="20" applyNumberFormat="1" applyFont="1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10" fontId="2" fillId="7" borderId="9" xfId="20" applyNumberFormat="1" applyFont="1" applyFill="1" applyBorder="1"/>
    <xf numFmtId="10" fontId="2" fillId="8" borderId="9" xfId="20" applyNumberFormat="1" applyFont="1" applyFill="1" applyBorder="1"/>
    <xf numFmtId="10" fontId="0" fillId="0" borderId="9" xfId="20" applyNumberFormat="1" applyFont="1" applyBorder="1"/>
    <xf numFmtId="10" fontId="0" fillId="4" borderId="9" xfId="20" applyNumberFormat="1" applyFont="1" applyFill="1" applyBorder="1"/>
    <xf numFmtId="0" fontId="13" fillId="7" borderId="8" xfId="0" applyFont="1" applyFill="1" applyBorder="1" applyAlignment="1">
      <alignment vertical="top" wrapText="1"/>
    </xf>
    <xf numFmtId="164" fontId="2" fillId="7" borderId="8" xfId="0" applyNumberFormat="1" applyFont="1" applyFill="1" applyBorder="1"/>
    <xf numFmtId="10" fontId="2" fillId="7" borderId="8" xfId="20" applyNumberFormat="1" applyFont="1" applyFill="1" applyBorder="1"/>
    <xf numFmtId="10" fontId="2" fillId="7" borderId="1" xfId="20" applyNumberFormat="1" applyFont="1" applyFill="1" applyBorder="1"/>
    <xf numFmtId="164" fontId="0" fillId="0" borderId="0" xfId="0" applyNumberFormat="1" applyBorder="1"/>
    <xf numFmtId="0" fontId="14" fillId="0" borderId="8" xfId="23" applyFont="1" applyFill="1" applyBorder="1" applyAlignment="1">
      <alignment vertical="top" wrapText="1"/>
      <protection/>
    </xf>
    <xf numFmtId="10" fontId="0" fillId="0" borderId="8" xfId="20" applyNumberFormat="1" applyFont="1" applyBorder="1"/>
    <xf numFmtId="10" fontId="0" fillId="0" borderId="1" xfId="20" applyNumberFormat="1" applyFont="1" applyBorder="1"/>
    <xf numFmtId="0" fontId="15" fillId="0" borderId="10" xfId="23" applyFont="1" applyFill="1" applyBorder="1" applyAlignment="1">
      <alignment horizontal="center" vertical="center" wrapText="1"/>
      <protection/>
    </xf>
    <xf numFmtId="164" fontId="0" fillId="0" borderId="10" xfId="0" applyNumberFormat="1" applyBorder="1"/>
    <xf numFmtId="0" fontId="0" fillId="0" borderId="10" xfId="0" applyBorder="1"/>
    <xf numFmtId="0" fontId="12" fillId="0" borderId="0" xfId="22" applyFont="1" applyFill="1" applyBorder="1" applyAlignment="1">
      <alignment horizontal="left" vertical="top"/>
      <protection/>
    </xf>
    <xf numFmtId="0" fontId="11" fillId="0" borderId="0" xfId="22" applyFont="1" applyFill="1" applyBorder="1" applyAlignment="1">
      <alignment vertical="top" wrapText="1"/>
      <protection/>
    </xf>
    <xf numFmtId="165" fontId="0" fillId="0" borderId="11" xfId="0" applyNumberFormat="1" applyBorder="1"/>
    <xf numFmtId="165" fontId="0" fillId="0" borderId="12" xfId="0" applyNumberFormat="1" applyBorder="1"/>
    <xf numFmtId="165" fontId="2" fillId="7" borderId="13" xfId="0" applyNumberFormat="1" applyFont="1" applyFill="1" applyBorder="1"/>
    <xf numFmtId="165" fontId="2" fillId="7" borderId="14" xfId="0" applyNumberFormat="1" applyFont="1" applyFill="1" applyBorder="1"/>
    <xf numFmtId="165" fontId="2" fillId="8" borderId="15" xfId="0" applyNumberFormat="1" applyFont="1" applyFill="1" applyBorder="1"/>
    <xf numFmtId="165" fontId="2" fillId="8" borderId="16" xfId="0" applyNumberFormat="1" applyFont="1" applyFill="1" applyBorder="1"/>
    <xf numFmtId="165" fontId="0" fillId="0" borderId="15" xfId="0" applyNumberFormat="1" applyBorder="1"/>
    <xf numFmtId="165" fontId="0" fillId="0" borderId="16" xfId="0" applyNumberFormat="1" applyBorder="1"/>
    <xf numFmtId="165" fontId="2" fillId="7" borderId="15" xfId="0" applyNumberFormat="1" applyFont="1" applyFill="1" applyBorder="1"/>
    <xf numFmtId="165" fontId="2" fillId="7" borderId="16" xfId="0" applyNumberFormat="1" applyFont="1" applyFill="1" applyBorder="1"/>
    <xf numFmtId="165" fontId="0" fillId="4" borderId="15" xfId="0" applyNumberFormat="1" applyFill="1" applyBorder="1"/>
    <xf numFmtId="165" fontId="0" fillId="4" borderId="16" xfId="0" applyNumberFormat="1" applyFill="1" applyBorder="1"/>
    <xf numFmtId="165" fontId="2" fillId="7" borderId="17" xfId="0" applyNumberFormat="1" applyFont="1" applyFill="1" applyBorder="1"/>
    <xf numFmtId="165" fontId="2" fillId="7" borderId="18" xfId="0" applyNumberFormat="1" applyFont="1" applyFill="1" applyBorder="1"/>
    <xf numFmtId="0" fontId="7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165" fontId="2" fillId="7" borderId="19" xfId="0" applyNumberFormat="1" applyFont="1" applyFill="1" applyBorder="1"/>
    <xf numFmtId="165" fontId="2" fillId="8" borderId="19" xfId="0" applyNumberFormat="1" applyFont="1" applyFill="1" applyBorder="1"/>
    <xf numFmtId="165" fontId="0" fillId="0" borderId="19" xfId="0" applyNumberFormat="1" applyBorder="1"/>
    <xf numFmtId="165" fontId="0" fillId="4" borderId="19" xfId="0" applyNumberFormat="1" applyFill="1" applyBorder="1"/>
    <xf numFmtId="165" fontId="2" fillId="0" borderId="20" xfId="0" applyNumberFormat="1" applyFont="1" applyBorder="1"/>
    <xf numFmtId="0" fontId="0" fillId="0" borderId="0" xfId="0" applyAlignment="1">
      <alignment horizontal="left"/>
    </xf>
    <xf numFmtId="0" fontId="2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7" borderId="15" xfId="0" applyNumberFormat="1" applyFont="1" applyFill="1" applyBorder="1"/>
    <xf numFmtId="10" fontId="2" fillId="7" borderId="16" xfId="20" applyNumberFormat="1" applyFont="1" applyFill="1" applyBorder="1"/>
    <xf numFmtId="164" fontId="2" fillId="8" borderId="15" xfId="0" applyNumberFormat="1" applyFont="1" applyFill="1" applyBorder="1"/>
    <xf numFmtId="10" fontId="2" fillId="8" borderId="16" xfId="20" applyNumberFormat="1" applyFont="1" applyFill="1" applyBorder="1"/>
    <xf numFmtId="164" fontId="0" fillId="0" borderId="15" xfId="0" applyNumberFormat="1" applyBorder="1"/>
    <xf numFmtId="10" fontId="0" fillId="0" borderId="16" xfId="20" applyNumberFormat="1" applyFont="1" applyBorder="1"/>
    <xf numFmtId="164" fontId="0" fillId="4" borderId="15" xfId="0" applyNumberFormat="1" applyFill="1" applyBorder="1"/>
    <xf numFmtId="10" fontId="0" fillId="4" borderId="16" xfId="20" applyNumberFormat="1" applyFont="1" applyFill="1" applyBorder="1"/>
    <xf numFmtId="164" fontId="0" fillId="0" borderId="21" xfId="0" applyNumberFormat="1" applyBorder="1"/>
    <xf numFmtId="10" fontId="0" fillId="0" borderId="22" xfId="20" applyNumberFormat="1" applyFont="1" applyBorder="1"/>
    <xf numFmtId="164" fontId="2" fillId="7" borderId="17" xfId="0" applyNumberFormat="1" applyFont="1" applyFill="1" applyBorder="1"/>
    <xf numFmtId="10" fontId="2" fillId="7" borderId="23" xfId="20" applyNumberFormat="1" applyFont="1" applyFill="1" applyBorder="1"/>
    <xf numFmtId="10" fontId="2" fillId="7" borderId="18" xfId="20" applyNumberFormat="1" applyFont="1" applyFill="1" applyBorder="1"/>
    <xf numFmtId="10" fontId="2" fillId="7" borderId="24" xfId="20" applyNumberFormat="1" applyFont="1" applyFill="1" applyBorder="1"/>
    <xf numFmtId="10" fontId="2" fillId="8" borderId="19" xfId="20" applyNumberFormat="1" applyFont="1" applyFill="1" applyBorder="1"/>
    <xf numFmtId="10" fontId="0" fillId="0" borderId="19" xfId="20" applyNumberFormat="1" applyFont="1" applyBorder="1"/>
    <xf numFmtId="10" fontId="2" fillId="7" borderId="19" xfId="20" applyNumberFormat="1" applyFont="1" applyFill="1" applyBorder="1"/>
    <xf numFmtId="10" fontId="0" fillId="4" borderId="19" xfId="20" applyNumberFormat="1" applyFont="1" applyFill="1" applyBorder="1"/>
    <xf numFmtId="10" fontId="0" fillId="0" borderId="25" xfId="20" applyNumberFormat="1" applyFont="1" applyBorder="1"/>
    <xf numFmtId="10" fontId="2" fillId="7" borderId="25" xfId="20" applyNumberFormat="1" applyFont="1" applyFill="1" applyBorder="1"/>
    <xf numFmtId="0" fontId="0" fillId="0" borderId="20" xfId="0" applyBorder="1"/>
    <xf numFmtId="165" fontId="2" fillId="7" borderId="26" xfId="0" applyNumberFormat="1" applyFont="1" applyFill="1" applyBorder="1"/>
    <xf numFmtId="165" fontId="0" fillId="0" borderId="27" xfId="0" applyNumberFormat="1" applyBorder="1"/>
    <xf numFmtId="165" fontId="2" fillId="7" borderId="28" xfId="0" applyNumberFormat="1" applyFont="1" applyFill="1" applyBorder="1"/>
    <xf numFmtId="165" fontId="0" fillId="0" borderId="20" xfId="0" applyNumberFormat="1" applyBorder="1"/>
    <xf numFmtId="0" fontId="13" fillId="7" borderId="29" xfId="0" applyFont="1" applyFill="1" applyBorder="1" applyAlignment="1">
      <alignment horizontal="left" vertical="top"/>
    </xf>
    <xf numFmtId="0" fontId="13" fillId="8" borderId="29" xfId="23" applyFont="1" applyFill="1" applyBorder="1" applyAlignment="1">
      <alignment vertical="top" wrapText="1"/>
      <protection/>
    </xf>
    <xf numFmtId="0" fontId="14" fillId="0" borderId="29" xfId="0" applyFont="1" applyFill="1" applyBorder="1" applyAlignment="1">
      <alignment horizontal="left" vertical="top"/>
    </xf>
    <xf numFmtId="0" fontId="14" fillId="4" borderId="29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vertical="top" wrapText="1"/>
    </xf>
    <xf numFmtId="0" fontId="14" fillId="0" borderId="29" xfId="23" applyFont="1" applyFill="1" applyBorder="1" applyAlignment="1">
      <alignment horizontal="left" vertical="top"/>
      <protection/>
    </xf>
    <xf numFmtId="0" fontId="14" fillId="0" borderId="2" xfId="23" applyFont="1" applyFill="1" applyBorder="1" applyAlignment="1">
      <alignment horizontal="left" vertical="top"/>
      <protection/>
    </xf>
    <xf numFmtId="0" fontId="13" fillId="7" borderId="2" xfId="0" applyFont="1" applyFill="1" applyBorder="1" applyAlignment="1">
      <alignment horizontal="left" vertical="top"/>
    </xf>
    <xf numFmtId="0" fontId="13" fillId="0" borderId="10" xfId="23" applyFont="1" applyFill="1" applyBorder="1" applyAlignment="1">
      <alignment horizontal="left" vertical="top"/>
      <protection/>
    </xf>
    <xf numFmtId="0" fontId="13" fillId="3" borderId="29" xfId="0" applyFont="1" applyFill="1" applyBorder="1" applyAlignment="1">
      <alignment horizontal="left" vertical="top"/>
    </xf>
    <xf numFmtId="1" fontId="13" fillId="5" borderId="29" xfId="0" applyNumberFormat="1" applyFont="1" applyFill="1" applyBorder="1" applyAlignment="1">
      <alignment horizontal="left" vertical="top"/>
    </xf>
    <xf numFmtId="1" fontId="14" fillId="4" borderId="29" xfId="0" applyNumberFormat="1" applyFont="1" applyFill="1" applyBorder="1" applyAlignment="1">
      <alignment horizontal="left" vertical="top"/>
    </xf>
    <xf numFmtId="1" fontId="14" fillId="6" borderId="29" xfId="0" applyNumberFormat="1" applyFont="1" applyFill="1" applyBorder="1" applyAlignment="1">
      <alignment horizontal="left" vertical="top"/>
    </xf>
    <xf numFmtId="1" fontId="14" fillId="0" borderId="29" xfId="0" applyNumberFormat="1" applyFont="1" applyFill="1" applyBorder="1" applyAlignment="1">
      <alignment horizontal="left" vertical="top"/>
    </xf>
    <xf numFmtId="1" fontId="5" fillId="0" borderId="29" xfId="0" applyNumberFormat="1" applyFont="1" applyFill="1" applyBorder="1" applyAlignment="1">
      <alignment horizontal="left" vertical="top"/>
    </xf>
    <xf numFmtId="0" fontId="13" fillId="5" borderId="29" xfId="0" applyFont="1" applyFill="1" applyBorder="1" applyAlignment="1">
      <alignment horizontal="left" vertical="top"/>
    </xf>
    <xf numFmtId="0" fontId="14" fillId="6" borderId="29" xfId="0" applyFont="1" applyFill="1" applyBorder="1" applyAlignment="1">
      <alignment horizontal="left" vertical="top"/>
    </xf>
    <xf numFmtId="0" fontId="14" fillId="2" borderId="29" xfId="0" applyFont="1" applyFill="1" applyBorder="1" applyAlignment="1">
      <alignment horizontal="left" vertical="top"/>
    </xf>
    <xf numFmtId="0" fontId="12" fillId="0" borderId="29" xfId="22" applyFont="1" applyFill="1" applyBorder="1" applyAlignment="1">
      <alignment horizontal="left" vertical="top"/>
      <protection/>
    </xf>
    <xf numFmtId="0" fontId="0" fillId="0" borderId="30" xfId="0" applyBorder="1"/>
    <xf numFmtId="0" fontId="0" fillId="0" borderId="12" xfId="0" applyBorder="1"/>
    <xf numFmtId="0" fontId="0" fillId="0" borderId="27" xfId="0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  <cellStyle name="Normal 2" xfId="22"/>
    <cellStyle name="Normal 3" xfId="23"/>
    <cellStyle name="Normal 19 2" xfId="24"/>
  </cellStyles>
  <dxfs count="3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Registros!A1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hyperlink" Target="#Registros!A1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hyperlink" Target="#Par&#225;metros!A1" /><Relationship Id="rId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161925</xdr:rowOff>
    </xdr:from>
    <xdr:to>
      <xdr:col>4</xdr:col>
      <xdr:colOff>1638300</xdr:colOff>
      <xdr:row>9</xdr:row>
      <xdr:rowOff>9525</xdr:rowOff>
    </xdr:to>
    <xdr:sp macro="" textlink="">
      <xdr:nvSpPr>
        <xdr:cNvPr id="2" name="Rectángulo redondeado 1">
          <a:hlinkClick r:id="rId1"/>
        </xdr:cNvPr>
        <xdr:cNvSpPr/>
      </xdr:nvSpPr>
      <xdr:spPr>
        <a:xfrm>
          <a:off x="4486275" y="1114425"/>
          <a:ext cx="1581150" cy="60960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s-ES" sz="2000" b="1"/>
            <a:t>Parámetros</a:t>
          </a:r>
        </a:p>
      </xdr:txBody>
    </xdr:sp>
    <xdr:clientData/>
  </xdr:twoCellAnchor>
  <xdr:twoCellAnchor>
    <xdr:from>
      <xdr:col>4</xdr:col>
      <xdr:colOff>1733550</xdr:colOff>
      <xdr:row>5</xdr:row>
      <xdr:rowOff>171450</xdr:rowOff>
    </xdr:from>
    <xdr:to>
      <xdr:col>4</xdr:col>
      <xdr:colOff>3314700</xdr:colOff>
      <xdr:row>9</xdr:row>
      <xdr:rowOff>19050</xdr:rowOff>
    </xdr:to>
    <xdr:sp macro="" textlink="">
      <xdr:nvSpPr>
        <xdr:cNvPr id="4" name="Rectángulo redondeado 3">
          <a:hlinkClick r:id="rId2"/>
        </xdr:cNvPr>
        <xdr:cNvSpPr/>
      </xdr:nvSpPr>
      <xdr:spPr>
        <a:xfrm>
          <a:off x="6162675" y="1123950"/>
          <a:ext cx="1581150" cy="60960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24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</a:p>
      </xdr:txBody>
    </xdr:sp>
    <xdr:clientData/>
  </xdr:twoCellAnchor>
  <xdr:twoCellAnchor>
    <xdr:from>
      <xdr:col>1</xdr:col>
      <xdr:colOff>323850</xdr:colOff>
      <xdr:row>1</xdr:row>
      <xdr:rowOff>76200</xdr:rowOff>
    </xdr:from>
    <xdr:to>
      <xdr:col>1</xdr:col>
      <xdr:colOff>1543050</xdr:colOff>
      <xdr:row>4</xdr:row>
      <xdr:rowOff>95250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266700"/>
          <a:ext cx="121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1581150</xdr:colOff>
      <xdr:row>9</xdr:row>
      <xdr:rowOff>38100</xdr:rowOff>
    </xdr:to>
    <xdr:sp macro="" textlink="">
      <xdr:nvSpPr>
        <xdr:cNvPr id="3" name="Rectángulo redondeado 2">
          <a:hlinkClick r:id="rId1"/>
        </xdr:cNvPr>
        <xdr:cNvSpPr/>
      </xdr:nvSpPr>
      <xdr:spPr>
        <a:xfrm>
          <a:off x="2562225" y="1143000"/>
          <a:ext cx="1581150" cy="60960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s-ES" sz="2000" b="1"/>
            <a:t>Instructivo</a:t>
          </a:r>
        </a:p>
      </xdr:txBody>
    </xdr:sp>
    <xdr:clientData/>
  </xdr:twoCellAnchor>
  <xdr:twoCellAnchor>
    <xdr:from>
      <xdr:col>3</xdr:col>
      <xdr:colOff>1752600</xdr:colOff>
      <xdr:row>6</xdr:row>
      <xdr:rowOff>9525</xdr:rowOff>
    </xdr:from>
    <xdr:to>
      <xdr:col>4</xdr:col>
      <xdr:colOff>1485900</xdr:colOff>
      <xdr:row>9</xdr:row>
      <xdr:rowOff>47625</xdr:rowOff>
    </xdr:to>
    <xdr:sp macro="" textlink="">
      <xdr:nvSpPr>
        <xdr:cNvPr id="5" name="Rectángulo redondeado 4">
          <a:hlinkClick r:id="rId2"/>
        </xdr:cNvPr>
        <xdr:cNvSpPr/>
      </xdr:nvSpPr>
      <xdr:spPr>
        <a:xfrm>
          <a:off x="4314825" y="1152525"/>
          <a:ext cx="1581150" cy="60960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s-ES" sz="2000" b="1"/>
            <a:t>Registros</a:t>
          </a:r>
        </a:p>
      </xdr:txBody>
    </xdr:sp>
    <xdr:clientData/>
  </xdr:twoCellAnchor>
  <xdr:twoCellAnchor>
    <xdr:from>
      <xdr:col>2</xdr:col>
      <xdr:colOff>95250</xdr:colOff>
      <xdr:row>1</xdr:row>
      <xdr:rowOff>57150</xdr:rowOff>
    </xdr:from>
    <xdr:to>
      <xdr:col>2</xdr:col>
      <xdr:colOff>1314450</xdr:colOff>
      <xdr:row>4</xdr:row>
      <xdr:rowOff>66675</xdr:rowOff>
    </xdr:to>
    <xdr:pic>
      <xdr:nvPicPr>
        <xdr:cNvPr id="6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247650"/>
          <a:ext cx="1219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57150</xdr:rowOff>
    </xdr:from>
    <xdr:to>
      <xdr:col>7</xdr:col>
      <xdr:colOff>1514475</xdr:colOff>
      <xdr:row>9</xdr:row>
      <xdr:rowOff>114300</xdr:rowOff>
    </xdr:to>
    <xdr:sp macro="" textlink="">
      <xdr:nvSpPr>
        <xdr:cNvPr id="3" name="Rectángulo redondeado 2">
          <a:hlinkClick r:id="rId1"/>
        </xdr:cNvPr>
        <xdr:cNvSpPr/>
      </xdr:nvSpPr>
      <xdr:spPr>
        <a:xfrm>
          <a:off x="7448550" y="1200150"/>
          <a:ext cx="3048000" cy="62865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s-ES" sz="2000" b="1"/>
            <a:t>Instructivo</a:t>
          </a:r>
        </a:p>
      </xdr:txBody>
    </xdr:sp>
    <xdr:clientData/>
  </xdr:twoCellAnchor>
  <xdr:twoCellAnchor>
    <xdr:from>
      <xdr:col>8</xdr:col>
      <xdr:colOff>285750</xdr:colOff>
      <xdr:row>6</xdr:row>
      <xdr:rowOff>85725</xdr:rowOff>
    </xdr:from>
    <xdr:to>
      <xdr:col>9</xdr:col>
      <xdr:colOff>257175</xdr:colOff>
      <xdr:row>9</xdr:row>
      <xdr:rowOff>123825</xdr:rowOff>
    </xdr:to>
    <xdr:sp macro="" textlink="">
      <xdr:nvSpPr>
        <xdr:cNvPr id="4" name="Rectángulo redondeado 3">
          <a:hlinkClick r:id="rId2"/>
        </xdr:cNvPr>
        <xdr:cNvSpPr/>
      </xdr:nvSpPr>
      <xdr:spPr>
        <a:xfrm>
          <a:off x="10868025" y="1228725"/>
          <a:ext cx="1571625" cy="609600"/>
        </a:xfrm>
        <a:prstGeom prst="roundRect">
          <a:avLst/>
        </a:prstGeom>
        <a:solidFill>
          <a:srgbClr val="F79646"/>
        </a:solidFill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s-ES" sz="2000" b="1"/>
            <a:t>Parámetros</a:t>
          </a:r>
        </a:p>
      </xdr:txBody>
    </xdr:sp>
    <xdr:clientData/>
  </xdr:twoCellAnchor>
  <xdr:twoCellAnchor>
    <xdr:from>
      <xdr:col>4</xdr:col>
      <xdr:colOff>76200</xdr:colOff>
      <xdr:row>1</xdr:row>
      <xdr:rowOff>28575</xdr:rowOff>
    </xdr:from>
    <xdr:to>
      <xdr:col>4</xdr:col>
      <xdr:colOff>1295400</xdr:colOff>
      <xdr:row>4</xdr:row>
      <xdr:rowOff>47625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19075"/>
          <a:ext cx="121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 topLeftCell="A1">
      <selection activeCell="E11" sqref="E11"/>
    </sheetView>
  </sheetViews>
  <sheetFormatPr defaultColWidth="11.421875" defaultRowHeight="15"/>
  <cols>
    <col min="1" max="1" width="22.140625" style="0" bestFit="1" customWidth="1"/>
    <col min="2" max="2" width="32.140625" style="0" bestFit="1" customWidth="1"/>
    <col min="3" max="3" width="26.140625" style="0" bestFit="1" customWidth="1"/>
    <col min="4" max="4" width="18.8515625" style="0" bestFit="1" customWidth="1"/>
  </cols>
  <sheetData>
    <row r="2" spans="1:6" ht="15">
      <c r="A2" t="s">
        <v>9</v>
      </c>
      <c r="B2" t="s">
        <v>10</v>
      </c>
      <c r="C2" t="s">
        <v>11</v>
      </c>
      <c r="D2" t="s">
        <v>12</v>
      </c>
      <c r="E2" t="s">
        <v>52</v>
      </c>
      <c r="F2" t="s">
        <v>67</v>
      </c>
    </row>
    <row r="3" spans="1:6" ht="15">
      <c r="A3" t="s">
        <v>31</v>
      </c>
      <c r="B3" t="s">
        <v>39</v>
      </c>
      <c r="C3" t="s">
        <v>44</v>
      </c>
      <c r="D3" t="s">
        <v>49</v>
      </c>
      <c r="E3" t="s">
        <v>53</v>
      </c>
      <c r="F3">
        <v>2015</v>
      </c>
    </row>
    <row r="4" spans="1:6" ht="15">
      <c r="A4" t="s">
        <v>32</v>
      </c>
      <c r="B4" t="s">
        <v>40</v>
      </c>
      <c r="C4" t="s">
        <v>45</v>
      </c>
      <c r="D4" t="s">
        <v>50</v>
      </c>
      <c r="E4" t="s">
        <v>54</v>
      </c>
      <c r="F4">
        <v>2016</v>
      </c>
    </row>
    <row r="5" spans="1:6" ht="15">
      <c r="A5" t="s">
        <v>33</v>
      </c>
      <c r="B5" t="s">
        <v>41</v>
      </c>
      <c r="C5" t="s">
        <v>46</v>
      </c>
      <c r="D5" t="s">
        <v>51</v>
      </c>
      <c r="E5" t="s">
        <v>55</v>
      </c>
      <c r="F5">
        <v>2017</v>
      </c>
    </row>
    <row r="6" spans="1:6" ht="15">
      <c r="A6" t="s">
        <v>34</v>
      </c>
      <c r="B6" t="s">
        <v>42</v>
      </c>
      <c r="C6" t="s">
        <v>47</v>
      </c>
      <c r="E6" t="s">
        <v>56</v>
      </c>
      <c r="F6">
        <v>2018</v>
      </c>
    </row>
    <row r="7" spans="1:6" ht="15">
      <c r="A7" t="s">
        <v>35</v>
      </c>
      <c r="B7" t="s">
        <v>43</v>
      </c>
      <c r="C7" t="s">
        <v>48</v>
      </c>
      <c r="E7" t="s">
        <v>57</v>
      </c>
      <c r="F7">
        <v>2019</v>
      </c>
    </row>
    <row r="8" spans="1:6" ht="15">
      <c r="A8" t="s">
        <v>36</v>
      </c>
      <c r="E8" t="s">
        <v>58</v>
      </c>
      <c r="F8">
        <v>2020</v>
      </c>
    </row>
    <row r="9" spans="1:6" ht="15">
      <c r="A9" t="s">
        <v>37</v>
      </c>
      <c r="E9" t="s">
        <v>59</v>
      </c>
      <c r="F9">
        <v>2021</v>
      </c>
    </row>
    <row r="10" spans="1:6" ht="15">
      <c r="A10" t="s">
        <v>38</v>
      </c>
      <c r="E10" t="s">
        <v>60</v>
      </c>
      <c r="F10">
        <v>2022</v>
      </c>
    </row>
    <row r="11" spans="5:6" ht="15">
      <c r="E11" t="s">
        <v>61</v>
      </c>
      <c r="F11">
        <v>2023</v>
      </c>
    </row>
    <row r="12" spans="5:6" ht="15">
      <c r="E12" t="s">
        <v>62</v>
      </c>
      <c r="F12">
        <v>2024</v>
      </c>
    </row>
    <row r="13" spans="5:6" ht="15">
      <c r="E13" t="s">
        <v>63</v>
      </c>
      <c r="F13">
        <v>2025</v>
      </c>
    </row>
    <row r="14" spans="5:6" ht="15">
      <c r="E14" t="s">
        <v>64</v>
      </c>
      <c r="F14">
        <v>2026</v>
      </c>
    </row>
    <row r="15" ht="15">
      <c r="F15">
        <v>2027</v>
      </c>
    </row>
    <row r="16" ht="15">
      <c r="F16">
        <v>2028</v>
      </c>
    </row>
    <row r="17" ht="15">
      <c r="F17">
        <v>2029</v>
      </c>
    </row>
    <row r="18" ht="15">
      <c r="F18">
        <v>2030</v>
      </c>
    </row>
  </sheetData>
  <sheetProtection algorithmName="SHA-512" hashValue="+/a6Qk4fLv5RA0rBnpomGPQGMeq99Y3sF6GG/ND8W2wBCHIfoVtDPlbTDxRDJZOBO9N10vyhDERz798nhdUOsA==" saltValue="TSZmj9ip9+Kxvik4j+2DAQ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showGridLines="0" tabSelected="1" workbookViewId="0" topLeftCell="A23">
      <selection activeCell="E38" sqref="E38"/>
    </sheetView>
  </sheetViews>
  <sheetFormatPr defaultColWidth="9.140625" defaultRowHeight="15"/>
  <cols>
    <col min="1" max="1" width="3.140625" style="0" customWidth="1"/>
    <col min="2" max="2" width="27.7109375" style="0" customWidth="1"/>
    <col min="3" max="3" width="3.57421875" style="0" customWidth="1"/>
    <col min="4" max="4" width="32.00390625" style="0" customWidth="1"/>
    <col min="5" max="5" width="82.7109375" style="0" customWidth="1"/>
  </cols>
  <sheetData>
    <row r="2" spans="2:8" ht="15">
      <c r="B2" s="1"/>
      <c r="C2" s="2"/>
      <c r="D2" s="140" t="s">
        <v>0</v>
      </c>
      <c r="E2" s="140"/>
      <c r="F2" s="141" t="s">
        <v>392</v>
      </c>
      <c r="G2" s="141"/>
      <c r="H2" s="141"/>
    </row>
    <row r="3" spans="2:8" ht="15">
      <c r="B3" s="3"/>
      <c r="C3" s="4"/>
      <c r="D3" s="142" t="s">
        <v>1</v>
      </c>
      <c r="E3" s="142"/>
      <c r="F3" s="141" t="s">
        <v>2</v>
      </c>
      <c r="G3" s="141"/>
      <c r="H3" s="141"/>
    </row>
    <row r="4" spans="2:8" ht="15">
      <c r="B4" s="3"/>
      <c r="C4" s="4"/>
      <c r="D4" s="143" t="s">
        <v>5</v>
      </c>
      <c r="E4" s="144"/>
      <c r="F4" s="141" t="s">
        <v>3</v>
      </c>
      <c r="G4" s="141"/>
      <c r="H4" s="141"/>
    </row>
    <row r="5" spans="2:8" ht="15">
      <c r="B5" s="5"/>
      <c r="C5" s="6"/>
      <c r="D5" s="145"/>
      <c r="E5" s="146"/>
      <c r="F5" s="141" t="s">
        <v>4</v>
      </c>
      <c r="G5" s="141"/>
      <c r="H5" s="141"/>
    </row>
    <row r="6" spans="2:8" ht="15">
      <c r="B6" s="22"/>
      <c r="C6" s="23"/>
      <c r="D6" s="24"/>
      <c r="E6" s="24"/>
      <c r="F6" s="25"/>
      <c r="G6" s="25"/>
      <c r="H6" s="25"/>
    </row>
    <row r="7" spans="2:8" ht="15">
      <c r="B7" s="22"/>
      <c r="C7" s="23"/>
      <c r="D7" s="24"/>
      <c r="E7" s="24"/>
      <c r="F7" s="25"/>
      <c r="G7" s="25"/>
      <c r="H7" s="25"/>
    </row>
    <row r="10" ht="15">
      <c r="B10" s="7" t="s">
        <v>6</v>
      </c>
    </row>
    <row r="11" ht="15">
      <c r="B11" t="s">
        <v>7</v>
      </c>
    </row>
    <row r="12" ht="15">
      <c r="B12" t="s">
        <v>8</v>
      </c>
    </row>
    <row r="13" spans="4:13" ht="15.6">
      <c r="D13" s="11" t="s">
        <v>9</v>
      </c>
      <c r="E13" s="9" t="s">
        <v>15</v>
      </c>
      <c r="F13" s="8"/>
      <c r="G13" s="8"/>
      <c r="H13" s="8"/>
      <c r="I13" s="8"/>
      <c r="J13" s="8"/>
      <c r="K13" s="8"/>
      <c r="L13" s="8"/>
      <c r="M13" s="8"/>
    </row>
    <row r="14" spans="4:13" ht="55.5" customHeight="1">
      <c r="D14" s="11" t="s">
        <v>10</v>
      </c>
      <c r="E14" s="10" t="s">
        <v>13</v>
      </c>
      <c r="F14" s="8"/>
      <c r="G14" s="8"/>
      <c r="H14" s="21"/>
      <c r="I14" s="8"/>
      <c r="J14" s="8"/>
      <c r="K14" s="8"/>
      <c r="L14" s="8"/>
      <c r="M14" s="8"/>
    </row>
    <row r="15" spans="4:13" ht="43.2">
      <c r="D15" s="11" t="s">
        <v>11</v>
      </c>
      <c r="E15" s="10" t="s">
        <v>14</v>
      </c>
      <c r="F15" s="8"/>
      <c r="G15" s="8"/>
      <c r="H15" s="8"/>
      <c r="I15" s="8"/>
      <c r="J15" s="8"/>
      <c r="K15" s="8"/>
      <c r="L15" s="8"/>
      <c r="M15" s="8"/>
    </row>
    <row r="16" ht="15">
      <c r="B16" t="s">
        <v>16</v>
      </c>
    </row>
    <row r="17" ht="15">
      <c r="B17" t="s">
        <v>75</v>
      </c>
    </row>
    <row r="19" spans="4:13" ht="15">
      <c r="D19" s="12" t="s">
        <v>17</v>
      </c>
      <c r="E19" s="9" t="s">
        <v>374</v>
      </c>
      <c r="F19" s="13"/>
      <c r="G19" s="13"/>
      <c r="H19" s="13"/>
      <c r="I19" s="13"/>
      <c r="J19" s="13"/>
      <c r="K19" s="13"/>
      <c r="L19" s="13"/>
      <c r="M19" s="13"/>
    </row>
    <row r="20" spans="4:13" ht="31.5" customHeight="1">
      <c r="D20" s="12" t="s">
        <v>18</v>
      </c>
      <c r="E20" s="10" t="s">
        <v>375</v>
      </c>
      <c r="F20" s="13"/>
      <c r="G20" s="13"/>
      <c r="H20" s="13"/>
      <c r="I20" s="13"/>
      <c r="J20" s="13"/>
      <c r="K20" s="13"/>
      <c r="L20" s="13"/>
      <c r="M20" s="13"/>
    </row>
    <row r="21" spans="4:13" ht="28.8">
      <c r="D21" s="14" t="s">
        <v>397</v>
      </c>
      <c r="E21" s="10" t="s">
        <v>407</v>
      </c>
      <c r="F21" s="13"/>
      <c r="G21" s="13"/>
      <c r="H21" s="13"/>
      <c r="I21" s="13"/>
      <c r="J21" s="13"/>
      <c r="K21" s="13"/>
      <c r="L21" s="13"/>
      <c r="M21" s="13"/>
    </row>
    <row r="22" spans="4:13" ht="28.8">
      <c r="D22" s="14" t="s">
        <v>398</v>
      </c>
      <c r="E22" s="10" t="s">
        <v>408</v>
      </c>
      <c r="F22" s="13"/>
      <c r="G22" s="13"/>
      <c r="H22" s="13"/>
      <c r="I22" s="13"/>
      <c r="J22" s="13"/>
      <c r="K22" s="13"/>
      <c r="L22" s="13"/>
      <c r="M22" s="13"/>
    </row>
    <row r="23" spans="4:13" ht="15">
      <c r="D23" s="14" t="s">
        <v>378</v>
      </c>
      <c r="E23" s="10" t="s">
        <v>402</v>
      </c>
      <c r="F23" s="13"/>
      <c r="G23" s="13"/>
      <c r="H23" s="13"/>
      <c r="I23" s="13"/>
      <c r="J23" s="13"/>
      <c r="K23" s="13"/>
      <c r="L23" s="13"/>
      <c r="M23" s="13"/>
    </row>
    <row r="24" spans="4:13" ht="27.6">
      <c r="D24" s="14" t="s">
        <v>399</v>
      </c>
      <c r="E24" s="10" t="s">
        <v>376</v>
      </c>
      <c r="F24" s="13"/>
      <c r="G24" s="13"/>
      <c r="H24" s="13"/>
      <c r="I24" s="13"/>
      <c r="J24" s="13"/>
      <c r="K24" s="13"/>
      <c r="L24" s="13"/>
      <c r="M24" s="13"/>
    </row>
    <row r="25" spans="4:13" ht="27.6">
      <c r="D25" s="14" t="s">
        <v>400</v>
      </c>
      <c r="E25" s="10" t="s">
        <v>377</v>
      </c>
      <c r="F25" s="13"/>
      <c r="G25" s="13"/>
      <c r="H25" s="13"/>
      <c r="I25" s="13"/>
      <c r="J25" s="13"/>
      <c r="K25" s="13"/>
      <c r="L25" s="13"/>
      <c r="M25" s="13"/>
    </row>
    <row r="26" spans="4:13" ht="15">
      <c r="D26" s="14" t="s">
        <v>373</v>
      </c>
      <c r="E26" s="10" t="s">
        <v>403</v>
      </c>
      <c r="F26" s="13"/>
      <c r="G26" s="13"/>
      <c r="H26" s="13"/>
      <c r="I26" s="13"/>
      <c r="J26" s="13"/>
      <c r="K26" s="13"/>
      <c r="L26" s="13"/>
      <c r="M26" s="13"/>
    </row>
    <row r="27" spans="4:13" ht="28.8">
      <c r="D27" s="14" t="s">
        <v>379</v>
      </c>
      <c r="E27" s="10" t="s">
        <v>19</v>
      </c>
      <c r="F27" s="13"/>
      <c r="G27" s="13"/>
      <c r="H27" s="13"/>
      <c r="I27" s="13"/>
      <c r="J27" s="13"/>
      <c r="K27" s="13"/>
      <c r="L27" s="13"/>
      <c r="M27" s="13"/>
    </row>
    <row r="28" spans="4:13" ht="28.8">
      <c r="D28" s="14" t="s">
        <v>380</v>
      </c>
      <c r="E28" s="10" t="s">
        <v>20</v>
      </c>
      <c r="F28" s="13"/>
      <c r="G28" s="13"/>
      <c r="H28" s="13"/>
      <c r="I28" s="13"/>
      <c r="J28" s="13"/>
      <c r="K28" s="13"/>
      <c r="L28" s="13"/>
      <c r="M28" s="13"/>
    </row>
    <row r="29" spans="4:13" ht="28.8">
      <c r="D29" s="14" t="s">
        <v>381</v>
      </c>
      <c r="E29" s="10" t="s">
        <v>393</v>
      </c>
      <c r="F29" s="13"/>
      <c r="G29" s="13"/>
      <c r="H29" s="13"/>
      <c r="I29" s="13"/>
      <c r="J29" s="13"/>
      <c r="K29" s="13"/>
      <c r="L29" s="13"/>
      <c r="M29" s="13"/>
    </row>
    <row r="30" spans="4:5" ht="28.8">
      <c r="D30" s="14" t="s">
        <v>382</v>
      </c>
      <c r="E30" s="10" t="s">
        <v>19</v>
      </c>
    </row>
    <row r="31" spans="4:5" ht="28.8">
      <c r="D31" s="14" t="s">
        <v>383</v>
      </c>
      <c r="E31" s="10" t="s">
        <v>20</v>
      </c>
    </row>
    <row r="32" spans="4:5" ht="28.8">
      <c r="D32" s="14" t="s">
        <v>384</v>
      </c>
      <c r="E32" s="10" t="s">
        <v>394</v>
      </c>
    </row>
    <row r="33" spans="4:5" ht="43.2">
      <c r="D33" s="14" t="s">
        <v>404</v>
      </c>
      <c r="E33" s="10" t="s">
        <v>405</v>
      </c>
    </row>
    <row r="34" spans="4:5" ht="28.8">
      <c r="D34" s="12" t="s">
        <v>370</v>
      </c>
      <c r="E34" s="10" t="s">
        <v>395</v>
      </c>
    </row>
    <row r="35" spans="4:5" ht="28.8">
      <c r="D35" s="12" t="s">
        <v>371</v>
      </c>
      <c r="E35" s="10" t="s">
        <v>395</v>
      </c>
    </row>
    <row r="36" spans="4:5" ht="28.8">
      <c r="D36" s="82" t="s">
        <v>372</v>
      </c>
      <c r="E36" s="83" t="s">
        <v>396</v>
      </c>
    </row>
  </sheetData>
  <mergeCells count="7">
    <mergeCell ref="D2:E2"/>
    <mergeCell ref="F2:H2"/>
    <mergeCell ref="D3:E3"/>
    <mergeCell ref="F3:H3"/>
    <mergeCell ref="D4:E5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8"/>
  <sheetViews>
    <sheetView showGridLines="0" workbookViewId="0" topLeftCell="A1">
      <selection activeCell="C12" sqref="C12"/>
    </sheetView>
  </sheetViews>
  <sheetFormatPr defaultColWidth="11.421875" defaultRowHeight="15"/>
  <cols>
    <col min="1" max="1" width="4.140625" style="0" customWidth="1"/>
    <col min="2" max="2" width="5.00390625" style="0" customWidth="1"/>
    <col min="3" max="3" width="29.28125" style="0" bestFit="1" customWidth="1"/>
    <col min="4" max="4" width="27.7109375" style="0" customWidth="1"/>
    <col min="5" max="5" width="36.7109375" style="0" customWidth="1"/>
  </cols>
  <sheetData>
    <row r="2" spans="2:8" ht="15" customHeight="1">
      <c r="B2" s="1"/>
      <c r="C2" s="2"/>
      <c r="D2" s="147" t="s">
        <v>0</v>
      </c>
      <c r="E2" s="148"/>
      <c r="F2" s="141" t="s">
        <v>392</v>
      </c>
      <c r="G2" s="141"/>
      <c r="H2" s="141"/>
    </row>
    <row r="3" spans="2:8" ht="15">
      <c r="B3" s="3"/>
      <c r="C3" s="4"/>
      <c r="D3" s="149" t="s">
        <v>1</v>
      </c>
      <c r="E3" s="150"/>
      <c r="F3" s="141" t="s">
        <v>2</v>
      </c>
      <c r="G3" s="141"/>
      <c r="H3" s="141"/>
    </row>
    <row r="4" spans="2:8" ht="15">
      <c r="B4" s="3"/>
      <c r="C4" s="4"/>
      <c r="D4" s="143" t="s">
        <v>5</v>
      </c>
      <c r="E4" s="144"/>
      <c r="F4" s="141" t="s">
        <v>3</v>
      </c>
      <c r="G4" s="141"/>
      <c r="H4" s="141"/>
    </row>
    <row r="5" spans="2:8" ht="15">
      <c r="B5" s="5"/>
      <c r="C5" s="6"/>
      <c r="D5" s="145"/>
      <c r="E5" s="146"/>
      <c r="F5" s="141" t="s">
        <v>21</v>
      </c>
      <c r="G5" s="141"/>
      <c r="H5" s="141"/>
    </row>
    <row r="6" spans="2:8" ht="15">
      <c r="B6" s="22"/>
      <c r="C6" s="23"/>
      <c r="D6" s="24"/>
      <c r="E6" s="24"/>
      <c r="F6" s="25"/>
      <c r="G6" s="25"/>
      <c r="H6" s="25"/>
    </row>
    <row r="7" spans="2:8" ht="15">
      <c r="B7" s="22"/>
      <c r="C7" s="23"/>
      <c r="D7" s="24"/>
      <c r="E7" s="24"/>
      <c r="F7" s="25"/>
      <c r="G7" s="25"/>
      <c r="H7" s="25"/>
    </row>
    <row r="8" spans="2:8" ht="15">
      <c r="B8" s="22"/>
      <c r="C8" s="23"/>
      <c r="D8" s="24"/>
      <c r="E8" s="24"/>
      <c r="F8" s="25"/>
      <c r="G8" s="25"/>
      <c r="H8" s="25"/>
    </row>
    <row r="11" ht="15">
      <c r="B11" s="7" t="s">
        <v>22</v>
      </c>
    </row>
    <row r="13" spans="2:3" ht="15">
      <c r="B13" s="7" t="s">
        <v>30</v>
      </c>
      <c r="C13" s="7" t="s">
        <v>28</v>
      </c>
    </row>
    <row r="14" spans="2:4" ht="15">
      <c r="B14" t="s">
        <v>23</v>
      </c>
      <c r="C14" t="s">
        <v>9</v>
      </c>
      <c r="D14" t="s">
        <v>355</v>
      </c>
    </row>
    <row r="15" spans="2:4" ht="15">
      <c r="B15" t="s">
        <v>24</v>
      </c>
      <c r="C15" t="s">
        <v>10</v>
      </c>
      <c r="D15" t="s">
        <v>366</v>
      </c>
    </row>
    <row r="16" spans="2:4" ht="15">
      <c r="B16" t="s">
        <v>25</v>
      </c>
      <c r="C16" t="s">
        <v>11</v>
      </c>
      <c r="D16" t="s">
        <v>356</v>
      </c>
    </row>
    <row r="17" spans="2:4" ht="15">
      <c r="B17" t="s">
        <v>26</v>
      </c>
      <c r="C17" t="s">
        <v>29</v>
      </c>
      <c r="D17" t="s">
        <v>51</v>
      </c>
    </row>
    <row r="18" spans="2:4" ht="15">
      <c r="B18" t="s">
        <v>27</v>
      </c>
      <c r="C18" t="s">
        <v>365</v>
      </c>
      <c r="D18" t="s">
        <v>51</v>
      </c>
    </row>
  </sheetData>
  <mergeCells count="7">
    <mergeCell ref="F2:H2"/>
    <mergeCell ref="F3:H3"/>
    <mergeCell ref="F4:H4"/>
    <mergeCell ref="F5:H5"/>
    <mergeCell ref="D2:E2"/>
    <mergeCell ref="D3:E3"/>
    <mergeCell ref="D4:E5"/>
  </mergeCells>
  <dataValidations count="5">
    <dataValidation type="list" allowBlank="1" showInputMessage="1" showErrorMessage="1" sqref="D14">
      <formula1>BD!$A$4:$A$11</formula1>
    </dataValidation>
    <dataValidation type="list" allowBlank="1" showInputMessage="1" showErrorMessage="1" sqref="D15">
      <formula1>BD!$A$14</formula1>
    </dataValidation>
    <dataValidation type="list" allowBlank="1" showInputMessage="1" showErrorMessage="1" sqref="D16">
      <formula1>BD!$B$4:$B$8</formula1>
    </dataValidation>
    <dataValidation type="list" allowBlank="1" showInputMessage="1" showErrorMessage="1" sqref="D17">
      <formula1>BD!$B$14</formula1>
    </dataValidation>
    <dataValidation type="list" allowBlank="1" showInputMessage="1" showErrorMessage="1" sqref="D18">
      <formula1>BD!$B$17:$B$19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240"/>
  <sheetViews>
    <sheetView showGridLines="0" zoomScale="85" zoomScaleNormal="85" workbookViewId="0" topLeftCell="J2">
      <selection activeCell="V23" sqref="V23"/>
    </sheetView>
  </sheetViews>
  <sheetFormatPr defaultColWidth="11.421875" defaultRowHeight="15"/>
  <cols>
    <col min="1" max="1" width="1.421875" style="0" customWidth="1"/>
    <col min="2" max="3" width="10.57421875" style="0" bestFit="1" customWidth="1"/>
    <col min="4" max="4" width="20.57421875" style="0" customWidth="1"/>
    <col min="5" max="5" width="43.57421875" style="0" customWidth="1"/>
    <col min="6" max="10" width="24.00390625" style="0" customWidth="1"/>
    <col min="11" max="11" width="29.28125" style="0" customWidth="1"/>
    <col min="12" max="12" width="18.57421875" style="0" bestFit="1" customWidth="1"/>
    <col min="14" max="14" width="16.57421875" style="0" bestFit="1" customWidth="1"/>
    <col min="15" max="15" width="14.7109375" style="0" bestFit="1" customWidth="1"/>
    <col min="17" max="17" width="16.57421875" style="0" bestFit="1" customWidth="1"/>
    <col min="18" max="18" width="4.7109375" style="0" customWidth="1"/>
    <col min="19" max="19" width="16.57421875" style="0" customWidth="1"/>
    <col min="20" max="22" width="17.7109375" style="0" customWidth="1"/>
    <col min="23" max="23" width="4.57421875" style="0" customWidth="1"/>
    <col min="24" max="24" width="25.140625" style="0" customWidth="1"/>
  </cols>
  <sheetData>
    <row r="2" spans="4:11" ht="15" customHeight="1">
      <c r="D2" s="1"/>
      <c r="E2" s="2"/>
      <c r="F2" s="140" t="s">
        <v>0</v>
      </c>
      <c r="G2" s="140"/>
      <c r="H2" s="140"/>
      <c r="I2" s="140"/>
      <c r="J2" s="140"/>
      <c r="K2" s="140"/>
    </row>
    <row r="3" spans="4:11" ht="15">
      <c r="D3" s="3"/>
      <c r="E3" s="4"/>
      <c r="F3" s="142" t="s">
        <v>1</v>
      </c>
      <c r="G3" s="142"/>
      <c r="H3" s="142"/>
      <c r="I3" s="142"/>
      <c r="J3" s="142"/>
      <c r="K3" s="142"/>
    </row>
    <row r="4" spans="4:11" ht="15">
      <c r="D4" s="3"/>
      <c r="E4" s="4"/>
      <c r="F4" s="142" t="s">
        <v>5</v>
      </c>
      <c r="G4" s="142"/>
      <c r="H4" s="142"/>
      <c r="I4" s="142"/>
      <c r="J4" s="142"/>
      <c r="K4" s="142"/>
    </row>
    <row r="5" spans="4:11" ht="15">
      <c r="D5" s="5"/>
      <c r="E5" s="6"/>
      <c r="F5" s="142"/>
      <c r="G5" s="142"/>
      <c r="H5" s="142"/>
      <c r="I5" s="142"/>
      <c r="J5" s="142"/>
      <c r="K5" s="142"/>
    </row>
    <row r="6" spans="4:11" ht="15">
      <c r="D6" s="22"/>
      <c r="E6" s="23"/>
      <c r="F6" s="24"/>
      <c r="G6" s="24"/>
      <c r="H6" s="24"/>
      <c r="I6" s="24"/>
      <c r="J6" s="24"/>
      <c r="K6" s="24"/>
    </row>
    <row r="7" spans="4:11" ht="15">
      <c r="D7" s="22"/>
      <c r="E7" s="23"/>
      <c r="F7" s="24"/>
      <c r="G7" s="24"/>
      <c r="H7" s="24"/>
      <c r="I7" s="24"/>
      <c r="J7" s="24"/>
      <c r="K7" s="24"/>
    </row>
    <row r="8" spans="4:11" ht="15">
      <c r="D8" s="22"/>
      <c r="E8" s="23"/>
      <c r="F8" s="24"/>
      <c r="G8" s="24"/>
      <c r="H8" s="24"/>
      <c r="I8" s="24"/>
      <c r="J8" s="24"/>
      <c r="K8" s="24"/>
    </row>
    <row r="11" ht="18">
      <c r="D11" s="19" t="s">
        <v>65</v>
      </c>
    </row>
    <row r="12" ht="15">
      <c r="D12" s="7" t="str">
        <f>+Parámetros!D14</f>
        <v>ICE</v>
      </c>
    </row>
    <row r="13" spans="4:15" ht="15">
      <c r="D13" s="7" t="str">
        <f>+Parámetros!D15</f>
        <v xml:space="preserve">Gastos Sistema Operador </v>
      </c>
      <c r="L13" s="20"/>
      <c r="O13" s="20"/>
    </row>
    <row r="14" ht="15">
      <c r="D14" s="7" t="str">
        <f>+Parámetros!D16</f>
        <v>Operación y mantenimiento</v>
      </c>
    </row>
    <row r="15" ht="15">
      <c r="D15" s="7" t="str">
        <f>+Parámetros!D17</f>
        <v>Colones</v>
      </c>
    </row>
    <row r="16" ht="15">
      <c r="D16" s="7" t="str">
        <f>+CONCATENATE("Datos en"," ",Parámetros!D18)</f>
        <v>Datos en Colones</v>
      </c>
    </row>
    <row r="17" spans="4:5" ht="11.4" customHeight="1" thickBot="1">
      <c r="D17" s="7" t="s">
        <v>66</v>
      </c>
      <c r="E17" s="89">
        <v>2017</v>
      </c>
    </row>
    <row r="18" spans="6:22" ht="27" customHeight="1" thickBot="1">
      <c r="F18" s="177" t="str">
        <f>+D12</f>
        <v>ICE</v>
      </c>
      <c r="G18" s="178"/>
      <c r="H18" s="179"/>
      <c r="I18" s="177" t="s">
        <v>385</v>
      </c>
      <c r="J18" s="178"/>
      <c r="K18" s="179"/>
      <c r="L18" s="157" t="s">
        <v>368</v>
      </c>
      <c r="M18" s="158"/>
      <c r="N18" s="158"/>
      <c r="O18" s="157" t="s">
        <v>369</v>
      </c>
      <c r="P18" s="158"/>
      <c r="Q18" s="159"/>
      <c r="S18" s="165" t="s">
        <v>406</v>
      </c>
      <c r="T18" s="166"/>
      <c r="U18" s="166"/>
      <c r="V18" s="167"/>
    </row>
    <row r="19" spans="2:24" ht="54.75" customHeight="1">
      <c r="B19" s="151" t="s">
        <v>409</v>
      </c>
      <c r="C19" s="153" t="s">
        <v>410</v>
      </c>
      <c r="D19" s="170" t="s">
        <v>68</v>
      </c>
      <c r="E19" s="172" t="s">
        <v>69</v>
      </c>
      <c r="F19" s="174" t="s">
        <v>397</v>
      </c>
      <c r="G19" s="174" t="s">
        <v>398</v>
      </c>
      <c r="H19" s="174" t="s">
        <v>378</v>
      </c>
      <c r="I19" s="175" t="s">
        <v>399</v>
      </c>
      <c r="J19" s="175" t="s">
        <v>400</v>
      </c>
      <c r="K19" s="176" t="s">
        <v>373</v>
      </c>
      <c r="L19" s="161" t="s">
        <v>71</v>
      </c>
      <c r="M19" s="161"/>
      <c r="N19" s="49" t="s">
        <v>74</v>
      </c>
      <c r="O19" s="160" t="s">
        <v>71</v>
      </c>
      <c r="P19" s="161"/>
      <c r="Q19" s="90" t="s">
        <v>74</v>
      </c>
      <c r="S19" s="163" t="s">
        <v>401</v>
      </c>
      <c r="T19" s="162" t="s">
        <v>370</v>
      </c>
      <c r="U19" s="162" t="s">
        <v>371</v>
      </c>
      <c r="V19" s="168" t="s">
        <v>378</v>
      </c>
      <c r="X19" s="155" t="s">
        <v>372</v>
      </c>
    </row>
    <row r="20" spans="2:24" ht="15" customHeight="1" thickBot="1">
      <c r="B20" s="152"/>
      <c r="C20" s="154"/>
      <c r="D20" s="171"/>
      <c r="E20" s="173"/>
      <c r="F20" s="175"/>
      <c r="G20" s="175"/>
      <c r="H20" s="175"/>
      <c r="I20" s="175"/>
      <c r="J20" s="175"/>
      <c r="K20" s="176"/>
      <c r="L20" s="46" t="s">
        <v>72</v>
      </c>
      <c r="M20" s="46" t="s">
        <v>73</v>
      </c>
      <c r="N20" s="50" t="s">
        <v>70</v>
      </c>
      <c r="O20" s="91" t="s">
        <v>72</v>
      </c>
      <c r="P20" s="46" t="s">
        <v>73</v>
      </c>
      <c r="Q20" s="92" t="s">
        <v>70</v>
      </c>
      <c r="S20" s="164"/>
      <c r="T20" s="162"/>
      <c r="U20" s="162"/>
      <c r="V20" s="169"/>
      <c r="X20" s="156"/>
    </row>
    <row r="21" spans="2:24" ht="26.4">
      <c r="B21" s="139"/>
      <c r="C21" s="137"/>
      <c r="D21" s="118" t="s">
        <v>76</v>
      </c>
      <c r="E21" s="40" t="s">
        <v>77</v>
      </c>
      <c r="F21" s="41">
        <f aca="true" t="shared" si="0" ref="F21:G21">+F22+F29+F36+F43</f>
        <v>150000000</v>
      </c>
      <c r="G21" s="41">
        <f t="shared" si="0"/>
        <v>35000000</v>
      </c>
      <c r="H21" s="41">
        <f>+H22+H29+H36+H43</f>
        <v>185000000</v>
      </c>
      <c r="I21" s="41">
        <f aca="true" t="shared" si="1" ref="I21:J21">+I22+I29+I36+I43</f>
        <v>180000000</v>
      </c>
      <c r="J21" s="41">
        <f t="shared" si="1"/>
        <v>45000000</v>
      </c>
      <c r="K21" s="41">
        <f>+K22+K29+K36+K43</f>
        <v>225000000</v>
      </c>
      <c r="L21" s="41">
        <f>+F21-I21</f>
        <v>-30000000</v>
      </c>
      <c r="M21" s="42">
        <f>IF(ISERROR(IF(AND(F21&gt;1,I21=0),0%,IF(AND(F21=0,I21&gt;1),100%,L21/F21))),0,IF(AND(F21&gt;1,I21=0),0%,IF(AND(F21=0,I21&gt;1),100%,L21/F21)))</f>
        <v>-0.2</v>
      </c>
      <c r="N21" s="51">
        <f>+IF($L$155&lt;1,L21/-$L$155,L21/$L$155)</f>
        <v>-1</v>
      </c>
      <c r="O21" s="93">
        <f>+G21-J21</f>
        <v>-10000000</v>
      </c>
      <c r="P21" s="42">
        <f>IF(ISERROR(IF(AND(G21&gt;1,J21=0),0%,IF(AND(G21=0,J21&gt;1),100%,O21/G21))),0,IF(AND(G21&gt;1,J21=0),0%,IF(AND(G21=0,J21&gt;1),100%,O21/G21)))</f>
        <v>-0.2857142857142857</v>
      </c>
      <c r="Q21" s="94">
        <f>+IF($O$155&lt;1,O21/-$O$155,O21/$O$155)</f>
        <v>-1</v>
      </c>
      <c r="S21" s="106"/>
      <c r="T21" s="70">
        <f>+T22+T29+T36+T43</f>
        <v>-30000000</v>
      </c>
      <c r="U21" s="71">
        <f>+U22+U29+U36+U43</f>
        <v>-10000000</v>
      </c>
      <c r="V21" s="114">
        <f>+V22+V29+V36+V43</f>
        <v>-40000000</v>
      </c>
      <c r="X21" s="84">
        <f aca="true" t="shared" si="2" ref="X21">+X22+X29+X36+X43</f>
        <v>0</v>
      </c>
    </row>
    <row r="22" spans="2:24" ht="26.4">
      <c r="B22" s="139"/>
      <c r="C22" s="137"/>
      <c r="D22" s="119" t="s">
        <v>78</v>
      </c>
      <c r="E22" s="43" t="s">
        <v>79</v>
      </c>
      <c r="F22" s="44">
        <f aca="true" t="shared" si="3" ref="F22:G22">SUM(F23:F28)</f>
        <v>0</v>
      </c>
      <c r="G22" s="44">
        <f t="shared" si="3"/>
        <v>0</v>
      </c>
      <c r="H22" s="44">
        <f>SUM(H23:H28)</f>
        <v>0</v>
      </c>
      <c r="I22" s="44">
        <f aca="true" t="shared" si="4" ref="I22:J22">SUM(I23:I28)</f>
        <v>0</v>
      </c>
      <c r="J22" s="44">
        <f t="shared" si="4"/>
        <v>0</v>
      </c>
      <c r="K22" s="44">
        <f>SUM(K23:K28)</f>
        <v>0</v>
      </c>
      <c r="L22" s="44">
        <f aca="true" t="shared" si="5" ref="L22:L85">+F22-I22</f>
        <v>0</v>
      </c>
      <c r="M22" s="45">
        <f aca="true" t="shared" si="6" ref="M22:M85">IF(ISERROR(IF(AND(F22&gt;1,I22=0),0%,IF(AND(F22=0,I22&gt;1),100%,L22/F22))),0,IF(AND(F22&gt;1,I22=0),0%,IF(AND(F22=0,I22&gt;1),100%,L22/F22)))</f>
        <v>0</v>
      </c>
      <c r="N22" s="52">
        <f aca="true" t="shared" si="7" ref="N22:N85">+IF($L$155&lt;1,L22/-$L$155,L22/$L$155)</f>
        <v>0</v>
      </c>
      <c r="O22" s="95">
        <f aca="true" t="shared" si="8" ref="O22:O85">+G22-J22</f>
        <v>0</v>
      </c>
      <c r="P22" s="45">
        <f aca="true" t="shared" si="9" ref="P22:P85">IF(ISERROR(IF(AND(G22&gt;1,J22=0),0%,IF(AND(G22=0,J22&gt;1),100%,O22/G22))),0,IF(AND(G22&gt;1,J22=0),0%,IF(AND(G22=0,J22&gt;1),100%,O22/G22)))</f>
        <v>0</v>
      </c>
      <c r="Q22" s="96">
        <f aca="true" t="shared" si="10" ref="Q22:Q85">+IF($O$155&lt;1,O22/-$O$155,O22/$O$155)</f>
        <v>0</v>
      </c>
      <c r="S22" s="107"/>
      <c r="T22" s="72">
        <f>+SUM(T23:T28)</f>
        <v>0</v>
      </c>
      <c r="U22" s="73">
        <f>+SUM(U23:U28)</f>
        <v>0</v>
      </c>
      <c r="V22" s="85">
        <f>+SUM(V23:V28)</f>
        <v>0</v>
      </c>
      <c r="X22" s="85">
        <f aca="true" t="shared" si="11" ref="X22">+SUM(X23:X28)</f>
        <v>0</v>
      </c>
    </row>
    <row r="23" spans="2:24" ht="15">
      <c r="B23" s="139"/>
      <c r="C23" s="137"/>
      <c r="D23" s="120" t="s">
        <v>386</v>
      </c>
      <c r="E23" s="31" t="s">
        <v>81</v>
      </c>
      <c r="F23" s="17"/>
      <c r="G23" s="17"/>
      <c r="H23" s="17">
        <f>+F23+G23</f>
        <v>0</v>
      </c>
      <c r="I23" s="17"/>
      <c r="J23" s="17"/>
      <c r="K23" s="17">
        <f>+I23+J23</f>
        <v>0</v>
      </c>
      <c r="L23" s="17">
        <f t="shared" si="5"/>
        <v>0</v>
      </c>
      <c r="M23" s="16">
        <f t="shared" si="6"/>
        <v>0</v>
      </c>
      <c r="N23" s="53">
        <f t="shared" si="7"/>
        <v>0</v>
      </c>
      <c r="O23" s="97">
        <f t="shared" si="8"/>
        <v>0</v>
      </c>
      <c r="P23" s="16">
        <f t="shared" si="9"/>
        <v>0</v>
      </c>
      <c r="Q23" s="98">
        <f t="shared" si="10"/>
        <v>0</v>
      </c>
      <c r="S23" s="108"/>
      <c r="T23" s="74">
        <f>+L23</f>
        <v>0</v>
      </c>
      <c r="U23" s="75">
        <f>+O23</f>
        <v>0</v>
      </c>
      <c r="V23" s="115">
        <f>+T23+U23</f>
        <v>0</v>
      </c>
      <c r="X23" s="86"/>
    </row>
    <row r="24" spans="2:24" ht="15">
      <c r="B24" s="139"/>
      <c r="C24" s="137"/>
      <c r="D24" s="120" t="s">
        <v>387</v>
      </c>
      <c r="E24" s="31" t="s">
        <v>83</v>
      </c>
      <c r="F24" s="17"/>
      <c r="G24" s="17"/>
      <c r="H24" s="17">
        <f aca="true" t="shared" si="12" ref="H24:H28">+F24+G24</f>
        <v>0</v>
      </c>
      <c r="I24" s="17"/>
      <c r="J24" s="17"/>
      <c r="K24" s="17">
        <f aca="true" t="shared" si="13" ref="K24:K28">+I24+J24</f>
        <v>0</v>
      </c>
      <c r="L24" s="17">
        <f t="shared" si="5"/>
        <v>0</v>
      </c>
      <c r="M24" s="16">
        <f t="shared" si="6"/>
        <v>0</v>
      </c>
      <c r="N24" s="53">
        <f t="shared" si="7"/>
        <v>0</v>
      </c>
      <c r="O24" s="97">
        <f t="shared" si="8"/>
        <v>0</v>
      </c>
      <c r="P24" s="16">
        <f t="shared" si="9"/>
        <v>0</v>
      </c>
      <c r="Q24" s="98">
        <f t="shared" si="10"/>
        <v>0</v>
      </c>
      <c r="S24" s="108"/>
      <c r="T24" s="74">
        <f aca="true" t="shared" si="14" ref="T24:T28">+L24</f>
        <v>0</v>
      </c>
      <c r="U24" s="75">
        <f aca="true" t="shared" si="15" ref="U24:U28">+O24</f>
        <v>0</v>
      </c>
      <c r="V24" s="115">
        <f aca="true" t="shared" si="16" ref="V24:V28">+T24+U24</f>
        <v>0</v>
      </c>
      <c r="X24" s="86"/>
    </row>
    <row r="25" spans="2:24" ht="15">
      <c r="B25" s="139"/>
      <c r="C25" s="137"/>
      <c r="D25" s="120" t="s">
        <v>388</v>
      </c>
      <c r="E25" s="31" t="s">
        <v>85</v>
      </c>
      <c r="F25" s="17"/>
      <c r="G25" s="17"/>
      <c r="H25" s="17">
        <f t="shared" si="12"/>
        <v>0</v>
      </c>
      <c r="I25" s="17"/>
      <c r="J25" s="17"/>
      <c r="K25" s="17">
        <f t="shared" si="13"/>
        <v>0</v>
      </c>
      <c r="L25" s="17">
        <f t="shared" si="5"/>
        <v>0</v>
      </c>
      <c r="M25" s="16">
        <f t="shared" si="6"/>
        <v>0</v>
      </c>
      <c r="N25" s="53">
        <f t="shared" si="7"/>
        <v>0</v>
      </c>
      <c r="O25" s="97">
        <f t="shared" si="8"/>
        <v>0</v>
      </c>
      <c r="P25" s="16">
        <f t="shared" si="9"/>
        <v>0</v>
      </c>
      <c r="Q25" s="98">
        <f t="shared" si="10"/>
        <v>0</v>
      </c>
      <c r="S25" s="108"/>
      <c r="T25" s="74">
        <f t="shared" si="14"/>
        <v>0</v>
      </c>
      <c r="U25" s="75">
        <f t="shared" si="15"/>
        <v>0</v>
      </c>
      <c r="V25" s="115">
        <f t="shared" si="16"/>
        <v>0</v>
      </c>
      <c r="X25" s="86"/>
    </row>
    <row r="26" spans="2:24" ht="15">
      <c r="B26" s="139"/>
      <c r="C26" s="137"/>
      <c r="D26" s="120" t="s">
        <v>389</v>
      </c>
      <c r="E26" s="31" t="s">
        <v>87</v>
      </c>
      <c r="F26" s="17"/>
      <c r="G26" s="17"/>
      <c r="H26" s="17">
        <f t="shared" si="12"/>
        <v>0</v>
      </c>
      <c r="I26" s="17"/>
      <c r="J26" s="17"/>
      <c r="K26" s="17">
        <f t="shared" si="13"/>
        <v>0</v>
      </c>
      <c r="L26" s="17">
        <f t="shared" si="5"/>
        <v>0</v>
      </c>
      <c r="M26" s="16">
        <f t="shared" si="6"/>
        <v>0</v>
      </c>
      <c r="N26" s="53">
        <f t="shared" si="7"/>
        <v>0</v>
      </c>
      <c r="O26" s="97">
        <f t="shared" si="8"/>
        <v>0</v>
      </c>
      <c r="P26" s="16">
        <f t="shared" si="9"/>
        <v>0</v>
      </c>
      <c r="Q26" s="98">
        <f t="shared" si="10"/>
        <v>0</v>
      </c>
      <c r="S26" s="108"/>
      <c r="T26" s="74">
        <f t="shared" si="14"/>
        <v>0</v>
      </c>
      <c r="U26" s="75">
        <f t="shared" si="15"/>
        <v>0</v>
      </c>
      <c r="V26" s="115">
        <f t="shared" si="16"/>
        <v>0</v>
      </c>
      <c r="X26" s="86"/>
    </row>
    <row r="27" spans="2:24" ht="15">
      <c r="B27" s="139"/>
      <c r="C27" s="137"/>
      <c r="D27" s="120" t="s">
        <v>390</v>
      </c>
      <c r="E27" s="31" t="s">
        <v>89</v>
      </c>
      <c r="F27" s="17"/>
      <c r="G27" s="17"/>
      <c r="H27" s="17">
        <f t="shared" si="12"/>
        <v>0</v>
      </c>
      <c r="I27" s="17"/>
      <c r="J27" s="17"/>
      <c r="K27" s="17">
        <f t="shared" si="13"/>
        <v>0</v>
      </c>
      <c r="L27" s="17">
        <f t="shared" si="5"/>
        <v>0</v>
      </c>
      <c r="M27" s="16">
        <f t="shared" si="6"/>
        <v>0</v>
      </c>
      <c r="N27" s="53">
        <f t="shared" si="7"/>
        <v>0</v>
      </c>
      <c r="O27" s="97">
        <f t="shared" si="8"/>
        <v>0</v>
      </c>
      <c r="P27" s="16">
        <f t="shared" si="9"/>
        <v>0</v>
      </c>
      <c r="Q27" s="98">
        <f t="shared" si="10"/>
        <v>0</v>
      </c>
      <c r="S27" s="108"/>
      <c r="T27" s="74">
        <f t="shared" si="14"/>
        <v>0</v>
      </c>
      <c r="U27" s="75">
        <f t="shared" si="15"/>
        <v>0</v>
      </c>
      <c r="V27" s="115">
        <f t="shared" si="16"/>
        <v>0</v>
      </c>
      <c r="X27" s="86"/>
    </row>
    <row r="28" spans="2:24" ht="15">
      <c r="B28" s="139"/>
      <c r="C28" s="137"/>
      <c r="D28" s="120" t="s">
        <v>391</v>
      </c>
      <c r="E28" s="31" t="s">
        <v>48</v>
      </c>
      <c r="F28" s="17"/>
      <c r="G28" s="17"/>
      <c r="H28" s="17">
        <f t="shared" si="12"/>
        <v>0</v>
      </c>
      <c r="I28" s="17"/>
      <c r="J28" s="17"/>
      <c r="K28" s="17">
        <f t="shared" si="13"/>
        <v>0</v>
      </c>
      <c r="L28" s="17">
        <f t="shared" si="5"/>
        <v>0</v>
      </c>
      <c r="M28" s="16">
        <f t="shared" si="6"/>
        <v>0</v>
      </c>
      <c r="N28" s="53">
        <f t="shared" si="7"/>
        <v>0</v>
      </c>
      <c r="O28" s="97">
        <f t="shared" si="8"/>
        <v>0</v>
      </c>
      <c r="P28" s="16">
        <f t="shared" si="9"/>
        <v>0</v>
      </c>
      <c r="Q28" s="98">
        <f t="shared" si="10"/>
        <v>0</v>
      </c>
      <c r="S28" s="108"/>
      <c r="T28" s="74">
        <f t="shared" si="14"/>
        <v>0</v>
      </c>
      <c r="U28" s="75">
        <f t="shared" si="15"/>
        <v>0</v>
      </c>
      <c r="V28" s="115">
        <f t="shared" si="16"/>
        <v>0</v>
      </c>
      <c r="X28" s="86"/>
    </row>
    <row r="29" spans="2:24" ht="15">
      <c r="B29" s="139"/>
      <c r="C29" s="137"/>
      <c r="D29" s="119" t="s">
        <v>91</v>
      </c>
      <c r="E29" s="43" t="s">
        <v>92</v>
      </c>
      <c r="F29" s="44">
        <f aca="true" t="shared" si="17" ref="F29:G29">SUM(F30:F35)</f>
        <v>0</v>
      </c>
      <c r="G29" s="44">
        <f t="shared" si="17"/>
        <v>0</v>
      </c>
      <c r="H29" s="44">
        <f>SUM(H30:H35)</f>
        <v>0</v>
      </c>
      <c r="I29" s="44">
        <f aca="true" t="shared" si="18" ref="I29:J29">SUM(I30:I35)</f>
        <v>0</v>
      </c>
      <c r="J29" s="44">
        <f t="shared" si="18"/>
        <v>0</v>
      </c>
      <c r="K29" s="44">
        <f>SUM(K30:K35)</f>
        <v>0</v>
      </c>
      <c r="L29" s="44">
        <f t="shared" si="5"/>
        <v>0</v>
      </c>
      <c r="M29" s="45">
        <f t="shared" si="6"/>
        <v>0</v>
      </c>
      <c r="N29" s="52">
        <f t="shared" si="7"/>
        <v>0</v>
      </c>
      <c r="O29" s="95">
        <f t="shared" si="8"/>
        <v>0</v>
      </c>
      <c r="P29" s="45">
        <f t="shared" si="9"/>
        <v>0</v>
      </c>
      <c r="Q29" s="96">
        <f t="shared" si="10"/>
        <v>0</v>
      </c>
      <c r="S29" s="107"/>
      <c r="T29" s="72">
        <f>SUM(T30:T35)</f>
        <v>0</v>
      </c>
      <c r="U29" s="73">
        <f>SUM(U30:U35)</f>
        <v>0</v>
      </c>
      <c r="V29" s="85">
        <f>SUM(V30:V35)</f>
        <v>0</v>
      </c>
      <c r="X29" s="85">
        <f aca="true" t="shared" si="19" ref="X29">SUM(X30:X35)</f>
        <v>0</v>
      </c>
    </row>
    <row r="30" spans="2:24" ht="15">
      <c r="B30" s="139"/>
      <c r="C30" s="137"/>
      <c r="D30" s="120" t="s">
        <v>80</v>
      </c>
      <c r="E30" s="31" t="s">
        <v>81</v>
      </c>
      <c r="F30" s="17"/>
      <c r="G30" s="17"/>
      <c r="H30" s="17">
        <f aca="true" t="shared" si="20" ref="H30:H35">+F30+G30</f>
        <v>0</v>
      </c>
      <c r="I30" s="17"/>
      <c r="J30" s="17"/>
      <c r="K30" s="17">
        <f aca="true" t="shared" si="21" ref="K30:K35">+I30+J30</f>
        <v>0</v>
      </c>
      <c r="L30" s="17">
        <f t="shared" si="5"/>
        <v>0</v>
      </c>
      <c r="M30" s="16">
        <f t="shared" si="6"/>
        <v>0</v>
      </c>
      <c r="N30" s="53">
        <f t="shared" si="7"/>
        <v>0</v>
      </c>
      <c r="O30" s="97">
        <f t="shared" si="8"/>
        <v>0</v>
      </c>
      <c r="P30" s="16">
        <f t="shared" si="9"/>
        <v>0</v>
      </c>
      <c r="Q30" s="98">
        <f t="shared" si="10"/>
        <v>0</v>
      </c>
      <c r="S30" s="108"/>
      <c r="T30" s="74">
        <f aca="true" t="shared" si="22" ref="T30:T35">+L30</f>
        <v>0</v>
      </c>
      <c r="U30" s="75">
        <f aca="true" t="shared" si="23" ref="U30:U35">+O30</f>
        <v>0</v>
      </c>
      <c r="V30" s="115">
        <f aca="true" t="shared" si="24" ref="V30:V35">+T30+U30</f>
        <v>0</v>
      </c>
      <c r="X30" s="86"/>
    </row>
    <row r="31" spans="2:24" ht="15">
      <c r="B31" s="139"/>
      <c r="C31" s="137"/>
      <c r="D31" s="120" t="s">
        <v>82</v>
      </c>
      <c r="E31" s="31" t="s">
        <v>83</v>
      </c>
      <c r="F31" s="17"/>
      <c r="G31" s="17"/>
      <c r="H31" s="17">
        <f t="shared" si="20"/>
        <v>0</v>
      </c>
      <c r="I31" s="17"/>
      <c r="J31" s="17"/>
      <c r="K31" s="17">
        <f t="shared" si="21"/>
        <v>0</v>
      </c>
      <c r="L31" s="17">
        <f t="shared" si="5"/>
        <v>0</v>
      </c>
      <c r="M31" s="16">
        <f t="shared" si="6"/>
        <v>0</v>
      </c>
      <c r="N31" s="53">
        <f t="shared" si="7"/>
        <v>0</v>
      </c>
      <c r="O31" s="97">
        <f t="shared" si="8"/>
        <v>0</v>
      </c>
      <c r="P31" s="16">
        <f t="shared" si="9"/>
        <v>0</v>
      </c>
      <c r="Q31" s="98">
        <f t="shared" si="10"/>
        <v>0</v>
      </c>
      <c r="S31" s="108"/>
      <c r="T31" s="74">
        <f t="shared" si="22"/>
        <v>0</v>
      </c>
      <c r="U31" s="75">
        <f t="shared" si="23"/>
        <v>0</v>
      </c>
      <c r="V31" s="115">
        <f t="shared" si="24"/>
        <v>0</v>
      </c>
      <c r="X31" s="86"/>
    </row>
    <row r="32" spans="2:24" ht="15">
      <c r="B32" s="139"/>
      <c r="C32" s="137"/>
      <c r="D32" s="120" t="s">
        <v>84</v>
      </c>
      <c r="E32" s="31" t="s">
        <v>85</v>
      </c>
      <c r="F32" s="17"/>
      <c r="G32" s="17"/>
      <c r="H32" s="17">
        <f t="shared" si="20"/>
        <v>0</v>
      </c>
      <c r="I32" s="17"/>
      <c r="J32" s="17"/>
      <c r="K32" s="17">
        <f t="shared" si="21"/>
        <v>0</v>
      </c>
      <c r="L32" s="17">
        <f t="shared" si="5"/>
        <v>0</v>
      </c>
      <c r="M32" s="16">
        <f t="shared" si="6"/>
        <v>0</v>
      </c>
      <c r="N32" s="53">
        <f t="shared" si="7"/>
        <v>0</v>
      </c>
      <c r="O32" s="97">
        <f t="shared" si="8"/>
        <v>0</v>
      </c>
      <c r="P32" s="16">
        <f t="shared" si="9"/>
        <v>0</v>
      </c>
      <c r="Q32" s="98">
        <f t="shared" si="10"/>
        <v>0</v>
      </c>
      <c r="S32" s="108"/>
      <c r="T32" s="74">
        <f t="shared" si="22"/>
        <v>0</v>
      </c>
      <c r="U32" s="75">
        <f t="shared" si="23"/>
        <v>0</v>
      </c>
      <c r="V32" s="115">
        <f t="shared" si="24"/>
        <v>0</v>
      </c>
      <c r="X32" s="86"/>
    </row>
    <row r="33" spans="2:24" ht="15">
      <c r="B33" s="139"/>
      <c r="C33" s="137"/>
      <c r="D33" s="120" t="s">
        <v>86</v>
      </c>
      <c r="E33" s="31" t="s">
        <v>87</v>
      </c>
      <c r="F33" s="17"/>
      <c r="G33" s="17"/>
      <c r="H33" s="17">
        <f t="shared" si="20"/>
        <v>0</v>
      </c>
      <c r="I33" s="17"/>
      <c r="J33" s="17"/>
      <c r="K33" s="17">
        <f t="shared" si="21"/>
        <v>0</v>
      </c>
      <c r="L33" s="17">
        <f t="shared" si="5"/>
        <v>0</v>
      </c>
      <c r="M33" s="16">
        <f t="shared" si="6"/>
        <v>0</v>
      </c>
      <c r="N33" s="53">
        <f t="shared" si="7"/>
        <v>0</v>
      </c>
      <c r="O33" s="97">
        <f t="shared" si="8"/>
        <v>0</v>
      </c>
      <c r="P33" s="16">
        <f t="shared" si="9"/>
        <v>0</v>
      </c>
      <c r="Q33" s="98">
        <f t="shared" si="10"/>
        <v>0</v>
      </c>
      <c r="S33" s="108"/>
      <c r="T33" s="74">
        <f t="shared" si="22"/>
        <v>0</v>
      </c>
      <c r="U33" s="75">
        <f t="shared" si="23"/>
        <v>0</v>
      </c>
      <c r="V33" s="115">
        <f t="shared" si="24"/>
        <v>0</v>
      </c>
      <c r="X33" s="86"/>
    </row>
    <row r="34" spans="2:24" ht="15">
      <c r="B34" s="139"/>
      <c r="C34" s="137"/>
      <c r="D34" s="120" t="s">
        <v>88</v>
      </c>
      <c r="E34" s="31" t="s">
        <v>89</v>
      </c>
      <c r="F34" s="17"/>
      <c r="G34" s="17"/>
      <c r="H34" s="17">
        <f t="shared" si="20"/>
        <v>0</v>
      </c>
      <c r="I34" s="17"/>
      <c r="J34" s="17"/>
      <c r="K34" s="17">
        <f t="shared" si="21"/>
        <v>0</v>
      </c>
      <c r="L34" s="17">
        <f t="shared" si="5"/>
        <v>0</v>
      </c>
      <c r="M34" s="16">
        <f t="shared" si="6"/>
        <v>0</v>
      </c>
      <c r="N34" s="53">
        <f t="shared" si="7"/>
        <v>0</v>
      </c>
      <c r="O34" s="97">
        <f t="shared" si="8"/>
        <v>0</v>
      </c>
      <c r="P34" s="16">
        <f t="shared" si="9"/>
        <v>0</v>
      </c>
      <c r="Q34" s="98">
        <f t="shared" si="10"/>
        <v>0</v>
      </c>
      <c r="S34" s="108"/>
      <c r="T34" s="74">
        <f t="shared" si="22"/>
        <v>0</v>
      </c>
      <c r="U34" s="75">
        <f t="shared" si="23"/>
        <v>0</v>
      </c>
      <c r="V34" s="115">
        <f t="shared" si="24"/>
        <v>0</v>
      </c>
      <c r="X34" s="86"/>
    </row>
    <row r="35" spans="2:24" ht="15">
      <c r="B35" s="139"/>
      <c r="C35" s="137"/>
      <c r="D35" s="120" t="s">
        <v>90</v>
      </c>
      <c r="E35" s="31" t="s">
        <v>48</v>
      </c>
      <c r="F35" s="17"/>
      <c r="G35" s="17"/>
      <c r="H35" s="17">
        <f t="shared" si="20"/>
        <v>0</v>
      </c>
      <c r="I35" s="17"/>
      <c r="J35" s="17"/>
      <c r="K35" s="17">
        <f t="shared" si="21"/>
        <v>0</v>
      </c>
      <c r="L35" s="17">
        <f t="shared" si="5"/>
        <v>0</v>
      </c>
      <c r="M35" s="16">
        <f t="shared" si="6"/>
        <v>0</v>
      </c>
      <c r="N35" s="53">
        <f t="shared" si="7"/>
        <v>0</v>
      </c>
      <c r="O35" s="97">
        <f t="shared" si="8"/>
        <v>0</v>
      </c>
      <c r="P35" s="16">
        <f t="shared" si="9"/>
        <v>0</v>
      </c>
      <c r="Q35" s="98">
        <f t="shared" si="10"/>
        <v>0</v>
      </c>
      <c r="S35" s="108"/>
      <c r="T35" s="74">
        <f t="shared" si="22"/>
        <v>0</v>
      </c>
      <c r="U35" s="75">
        <f t="shared" si="23"/>
        <v>0</v>
      </c>
      <c r="V35" s="115">
        <f t="shared" si="24"/>
        <v>0</v>
      </c>
      <c r="X35" s="86"/>
    </row>
    <row r="36" spans="2:24" ht="15">
      <c r="B36" s="139"/>
      <c r="C36" s="137"/>
      <c r="D36" s="119" t="s">
        <v>99</v>
      </c>
      <c r="E36" s="43" t="s">
        <v>100</v>
      </c>
      <c r="F36" s="44">
        <f aca="true" t="shared" si="25" ref="F36:G36">SUM(F37:F42)</f>
        <v>150000000</v>
      </c>
      <c r="G36" s="44">
        <f t="shared" si="25"/>
        <v>35000000</v>
      </c>
      <c r="H36" s="44">
        <f>SUM(H37:H42)</f>
        <v>185000000</v>
      </c>
      <c r="I36" s="44">
        <f aca="true" t="shared" si="26" ref="I36:J36">SUM(I37:I42)</f>
        <v>180000000</v>
      </c>
      <c r="J36" s="44">
        <f t="shared" si="26"/>
        <v>45000000</v>
      </c>
      <c r="K36" s="44">
        <f>SUM(K37:K42)</f>
        <v>225000000</v>
      </c>
      <c r="L36" s="44">
        <f t="shared" si="5"/>
        <v>-30000000</v>
      </c>
      <c r="M36" s="45">
        <f t="shared" si="6"/>
        <v>-0.2</v>
      </c>
      <c r="N36" s="52">
        <f t="shared" si="7"/>
        <v>-1</v>
      </c>
      <c r="O36" s="95">
        <f t="shared" si="8"/>
        <v>-10000000</v>
      </c>
      <c r="P36" s="45">
        <f t="shared" si="9"/>
        <v>-0.2857142857142857</v>
      </c>
      <c r="Q36" s="96">
        <f t="shared" si="10"/>
        <v>-1</v>
      </c>
      <c r="S36" s="107"/>
      <c r="T36" s="72">
        <f>SUM(T37:T42)</f>
        <v>-30000000</v>
      </c>
      <c r="U36" s="73">
        <f>SUM(U37:U42)</f>
        <v>-10000000</v>
      </c>
      <c r="V36" s="85">
        <f>SUM(V37:V42)</f>
        <v>-40000000</v>
      </c>
      <c r="X36" s="85">
        <f aca="true" t="shared" si="27" ref="X36">SUM(X37:X42)</f>
        <v>0</v>
      </c>
    </row>
    <row r="37" spans="2:24" ht="15">
      <c r="B37" s="139"/>
      <c r="C37" s="137"/>
      <c r="D37" s="120" t="s">
        <v>93</v>
      </c>
      <c r="E37" s="31" t="s">
        <v>81</v>
      </c>
      <c r="F37" s="17"/>
      <c r="G37" s="17"/>
      <c r="H37" s="17">
        <f aca="true" t="shared" si="28" ref="H37:H42">+F37+G37</f>
        <v>0</v>
      </c>
      <c r="I37" s="17"/>
      <c r="J37" s="17"/>
      <c r="K37" s="17">
        <f aca="true" t="shared" si="29" ref="K37:K42">+I37+J37</f>
        <v>0</v>
      </c>
      <c r="L37" s="17">
        <f t="shared" si="5"/>
        <v>0</v>
      </c>
      <c r="M37" s="16">
        <f t="shared" si="6"/>
        <v>0</v>
      </c>
      <c r="N37" s="53">
        <f t="shared" si="7"/>
        <v>0</v>
      </c>
      <c r="O37" s="97">
        <f t="shared" si="8"/>
        <v>0</v>
      </c>
      <c r="P37" s="16">
        <f t="shared" si="9"/>
        <v>0</v>
      </c>
      <c r="Q37" s="98">
        <f t="shared" si="10"/>
        <v>0</v>
      </c>
      <c r="S37" s="108"/>
      <c r="T37" s="74">
        <f aca="true" t="shared" si="30" ref="T37:T42">+L37</f>
        <v>0</v>
      </c>
      <c r="U37" s="75">
        <f aca="true" t="shared" si="31" ref="U37:U42">+O37</f>
        <v>0</v>
      </c>
      <c r="V37" s="115">
        <f aca="true" t="shared" si="32" ref="V37:V42">+T37+U37</f>
        <v>0</v>
      </c>
      <c r="X37" s="86"/>
    </row>
    <row r="38" spans="2:24" ht="15">
      <c r="B38" s="139"/>
      <c r="C38" s="137"/>
      <c r="D38" s="120" t="s">
        <v>94</v>
      </c>
      <c r="E38" s="31" t="s">
        <v>83</v>
      </c>
      <c r="F38" s="17"/>
      <c r="G38" s="17"/>
      <c r="H38" s="17">
        <f t="shared" si="28"/>
        <v>0</v>
      </c>
      <c r="I38" s="17"/>
      <c r="J38" s="17"/>
      <c r="K38" s="17">
        <f t="shared" si="29"/>
        <v>0</v>
      </c>
      <c r="L38" s="17">
        <f t="shared" si="5"/>
        <v>0</v>
      </c>
      <c r="M38" s="16">
        <f t="shared" si="6"/>
        <v>0</v>
      </c>
      <c r="N38" s="53">
        <f t="shared" si="7"/>
        <v>0</v>
      </c>
      <c r="O38" s="97">
        <f t="shared" si="8"/>
        <v>0</v>
      </c>
      <c r="P38" s="16">
        <f t="shared" si="9"/>
        <v>0</v>
      </c>
      <c r="Q38" s="98">
        <f t="shared" si="10"/>
        <v>0</v>
      </c>
      <c r="S38" s="108"/>
      <c r="T38" s="74">
        <f t="shared" si="30"/>
        <v>0</v>
      </c>
      <c r="U38" s="75">
        <f t="shared" si="31"/>
        <v>0</v>
      </c>
      <c r="V38" s="115">
        <f t="shared" si="32"/>
        <v>0</v>
      </c>
      <c r="X38" s="86"/>
    </row>
    <row r="39" spans="2:24" ht="15">
      <c r="B39" s="139"/>
      <c r="C39" s="137"/>
      <c r="D39" s="120" t="s">
        <v>95</v>
      </c>
      <c r="E39" s="31" t="s">
        <v>85</v>
      </c>
      <c r="F39" s="17">
        <v>150000000</v>
      </c>
      <c r="G39" s="17">
        <v>35000000</v>
      </c>
      <c r="H39" s="17">
        <f t="shared" si="28"/>
        <v>185000000</v>
      </c>
      <c r="I39" s="17">
        <v>180000000</v>
      </c>
      <c r="J39" s="17">
        <v>45000000</v>
      </c>
      <c r="K39" s="17">
        <f t="shared" si="29"/>
        <v>225000000</v>
      </c>
      <c r="L39" s="17">
        <f t="shared" si="5"/>
        <v>-30000000</v>
      </c>
      <c r="M39" s="16">
        <f t="shared" si="6"/>
        <v>-0.2</v>
      </c>
      <c r="N39" s="53">
        <f t="shared" si="7"/>
        <v>-1</v>
      </c>
      <c r="O39" s="97">
        <f t="shared" si="8"/>
        <v>-10000000</v>
      </c>
      <c r="P39" s="16">
        <f t="shared" si="9"/>
        <v>-0.2857142857142857</v>
      </c>
      <c r="Q39" s="98">
        <f t="shared" si="10"/>
        <v>-1</v>
      </c>
      <c r="S39" s="108"/>
      <c r="T39" s="74">
        <f t="shared" si="30"/>
        <v>-30000000</v>
      </c>
      <c r="U39" s="75">
        <f t="shared" si="31"/>
        <v>-10000000</v>
      </c>
      <c r="V39" s="115">
        <f t="shared" si="32"/>
        <v>-40000000</v>
      </c>
      <c r="X39" s="86"/>
    </row>
    <row r="40" spans="2:24" ht="15">
      <c r="B40" s="139"/>
      <c r="C40" s="137"/>
      <c r="D40" s="120" t="s">
        <v>96</v>
      </c>
      <c r="E40" s="31" t="s">
        <v>87</v>
      </c>
      <c r="F40" s="17"/>
      <c r="G40" s="17"/>
      <c r="H40" s="17">
        <f t="shared" si="28"/>
        <v>0</v>
      </c>
      <c r="I40" s="17"/>
      <c r="J40" s="17"/>
      <c r="K40" s="17">
        <f t="shared" si="29"/>
        <v>0</v>
      </c>
      <c r="L40" s="17">
        <f t="shared" si="5"/>
        <v>0</v>
      </c>
      <c r="M40" s="16">
        <f t="shared" si="6"/>
        <v>0</v>
      </c>
      <c r="N40" s="53">
        <f t="shared" si="7"/>
        <v>0</v>
      </c>
      <c r="O40" s="97">
        <f t="shared" si="8"/>
        <v>0</v>
      </c>
      <c r="P40" s="16">
        <f t="shared" si="9"/>
        <v>0</v>
      </c>
      <c r="Q40" s="98">
        <f t="shared" si="10"/>
        <v>0</v>
      </c>
      <c r="S40" s="108"/>
      <c r="T40" s="74">
        <f t="shared" si="30"/>
        <v>0</v>
      </c>
      <c r="U40" s="75">
        <f t="shared" si="31"/>
        <v>0</v>
      </c>
      <c r="V40" s="115">
        <f t="shared" si="32"/>
        <v>0</v>
      </c>
      <c r="X40" s="86"/>
    </row>
    <row r="41" spans="2:24" ht="15">
      <c r="B41" s="139"/>
      <c r="C41" s="137"/>
      <c r="D41" s="120" t="s">
        <v>97</v>
      </c>
      <c r="E41" s="31" t="s">
        <v>89</v>
      </c>
      <c r="F41" s="17"/>
      <c r="G41" s="17"/>
      <c r="H41" s="17">
        <f t="shared" si="28"/>
        <v>0</v>
      </c>
      <c r="I41" s="17"/>
      <c r="J41" s="17"/>
      <c r="K41" s="17">
        <f t="shared" si="29"/>
        <v>0</v>
      </c>
      <c r="L41" s="17">
        <f t="shared" si="5"/>
        <v>0</v>
      </c>
      <c r="M41" s="16">
        <f t="shared" si="6"/>
        <v>0</v>
      </c>
      <c r="N41" s="53">
        <f t="shared" si="7"/>
        <v>0</v>
      </c>
      <c r="O41" s="97">
        <f t="shared" si="8"/>
        <v>0</v>
      </c>
      <c r="P41" s="16">
        <f t="shared" si="9"/>
        <v>0</v>
      </c>
      <c r="Q41" s="98">
        <f t="shared" si="10"/>
        <v>0</v>
      </c>
      <c r="S41" s="108"/>
      <c r="T41" s="74">
        <f t="shared" si="30"/>
        <v>0</v>
      </c>
      <c r="U41" s="75">
        <f t="shared" si="31"/>
        <v>0</v>
      </c>
      <c r="V41" s="115">
        <f t="shared" si="32"/>
        <v>0</v>
      </c>
      <c r="X41" s="86"/>
    </row>
    <row r="42" spans="2:24" ht="15">
      <c r="B42" s="139"/>
      <c r="C42" s="137"/>
      <c r="D42" s="120" t="s">
        <v>98</v>
      </c>
      <c r="E42" s="31" t="s">
        <v>48</v>
      </c>
      <c r="F42" s="17"/>
      <c r="G42" s="17"/>
      <c r="H42" s="17">
        <f t="shared" si="28"/>
        <v>0</v>
      </c>
      <c r="I42" s="17"/>
      <c r="J42" s="17"/>
      <c r="K42" s="17">
        <f t="shared" si="29"/>
        <v>0</v>
      </c>
      <c r="L42" s="17">
        <f t="shared" si="5"/>
        <v>0</v>
      </c>
      <c r="M42" s="16">
        <f t="shared" si="6"/>
        <v>0</v>
      </c>
      <c r="N42" s="53">
        <f t="shared" si="7"/>
        <v>0</v>
      </c>
      <c r="O42" s="97">
        <f t="shared" si="8"/>
        <v>0</v>
      </c>
      <c r="P42" s="16">
        <f t="shared" si="9"/>
        <v>0</v>
      </c>
      <c r="Q42" s="98">
        <f t="shared" si="10"/>
        <v>0</v>
      </c>
      <c r="S42" s="108"/>
      <c r="T42" s="74">
        <f t="shared" si="30"/>
        <v>0</v>
      </c>
      <c r="U42" s="75">
        <f t="shared" si="31"/>
        <v>0</v>
      </c>
      <c r="V42" s="115">
        <f t="shared" si="32"/>
        <v>0</v>
      </c>
      <c r="X42" s="86"/>
    </row>
    <row r="43" spans="2:24" ht="15">
      <c r="B43" s="139"/>
      <c r="C43" s="137"/>
      <c r="D43" s="119" t="s">
        <v>101</v>
      </c>
      <c r="E43" s="43" t="s">
        <v>102</v>
      </c>
      <c r="F43" s="44"/>
      <c r="G43" s="44"/>
      <c r="H43" s="44">
        <v>0</v>
      </c>
      <c r="I43" s="44"/>
      <c r="J43" s="44"/>
      <c r="K43" s="44">
        <v>0</v>
      </c>
      <c r="L43" s="44">
        <f t="shared" si="5"/>
        <v>0</v>
      </c>
      <c r="M43" s="45">
        <f t="shared" si="6"/>
        <v>0</v>
      </c>
      <c r="N43" s="52">
        <f t="shared" si="7"/>
        <v>0</v>
      </c>
      <c r="O43" s="95">
        <f t="shared" si="8"/>
        <v>0</v>
      </c>
      <c r="P43" s="45">
        <f t="shared" si="9"/>
        <v>0</v>
      </c>
      <c r="Q43" s="96">
        <f t="shared" si="10"/>
        <v>0</v>
      </c>
      <c r="S43" s="107"/>
      <c r="T43" s="72">
        <f aca="true" t="shared" si="33" ref="T43">+IF(L43&lt;0,L43*-1,L43*-1)</f>
        <v>0</v>
      </c>
      <c r="U43" s="73">
        <f aca="true" t="shared" si="34" ref="U43:V43">+IF(O43&lt;0,O43*-1,O43*-1)</f>
        <v>0</v>
      </c>
      <c r="V43" s="85">
        <f t="shared" si="34"/>
        <v>0</v>
      </c>
      <c r="X43" s="85">
        <f>+I43</f>
        <v>0</v>
      </c>
    </row>
    <row r="44" spans="2:24" ht="26.4">
      <c r="B44" s="139"/>
      <c r="C44" s="137"/>
      <c r="D44" s="118" t="s">
        <v>103</v>
      </c>
      <c r="E44" s="40" t="s">
        <v>104</v>
      </c>
      <c r="F44" s="41">
        <f aca="true" t="shared" si="35" ref="F44:G44">SUM(F45:F50)</f>
        <v>0</v>
      </c>
      <c r="G44" s="41">
        <f t="shared" si="35"/>
        <v>0</v>
      </c>
      <c r="H44" s="41">
        <f>SUM(H45:H50)</f>
        <v>0</v>
      </c>
      <c r="I44" s="41">
        <f aca="true" t="shared" si="36" ref="I44:J44">SUM(I45:I50)</f>
        <v>0</v>
      </c>
      <c r="J44" s="41">
        <f t="shared" si="36"/>
        <v>0</v>
      </c>
      <c r="K44" s="41">
        <f>SUM(K45:K50)</f>
        <v>0</v>
      </c>
      <c r="L44" s="41">
        <f t="shared" si="5"/>
        <v>0</v>
      </c>
      <c r="M44" s="42">
        <f t="shared" si="6"/>
        <v>0</v>
      </c>
      <c r="N44" s="51">
        <f t="shared" si="7"/>
        <v>0</v>
      </c>
      <c r="O44" s="93">
        <f t="shared" si="8"/>
        <v>0</v>
      </c>
      <c r="P44" s="42">
        <f t="shared" si="9"/>
        <v>0</v>
      </c>
      <c r="Q44" s="94">
        <f t="shared" si="10"/>
        <v>0</v>
      </c>
      <c r="S44" s="109"/>
      <c r="T44" s="76">
        <f>SUM(T45:T50)</f>
        <v>0</v>
      </c>
      <c r="U44" s="77">
        <f>SUM(U45:U50)</f>
        <v>0</v>
      </c>
      <c r="V44" s="84">
        <f>SUM(V45:V50)</f>
        <v>0</v>
      </c>
      <c r="X44" s="84">
        <f aca="true" t="shared" si="37" ref="X44">SUM(X45:X50)</f>
        <v>0</v>
      </c>
    </row>
    <row r="45" spans="2:24" ht="15">
      <c r="B45" s="139"/>
      <c r="C45" s="137"/>
      <c r="D45" s="120" t="s">
        <v>105</v>
      </c>
      <c r="E45" s="31" t="s">
        <v>81</v>
      </c>
      <c r="F45" s="17"/>
      <c r="G45" s="17"/>
      <c r="H45" s="17">
        <f aca="true" t="shared" si="38" ref="H45:H50">+F45+G45</f>
        <v>0</v>
      </c>
      <c r="I45" s="17"/>
      <c r="J45" s="17"/>
      <c r="K45" s="17">
        <f aca="true" t="shared" si="39" ref="K45:K50">+I45+J45</f>
        <v>0</v>
      </c>
      <c r="L45" s="17">
        <f t="shared" si="5"/>
        <v>0</v>
      </c>
      <c r="M45" s="16">
        <f t="shared" si="6"/>
        <v>0</v>
      </c>
      <c r="N45" s="53">
        <f t="shared" si="7"/>
        <v>0</v>
      </c>
      <c r="O45" s="97">
        <f t="shared" si="8"/>
        <v>0</v>
      </c>
      <c r="P45" s="16">
        <f t="shared" si="9"/>
        <v>0</v>
      </c>
      <c r="Q45" s="98">
        <f t="shared" si="10"/>
        <v>0</v>
      </c>
      <c r="S45" s="108"/>
      <c r="T45" s="74">
        <f aca="true" t="shared" si="40" ref="T45:T50">+L45</f>
        <v>0</v>
      </c>
      <c r="U45" s="75">
        <f aca="true" t="shared" si="41" ref="U45:U50">+O45</f>
        <v>0</v>
      </c>
      <c r="V45" s="115">
        <f aca="true" t="shared" si="42" ref="V45:V50">+T45+U45</f>
        <v>0</v>
      </c>
      <c r="X45" s="86"/>
    </row>
    <row r="46" spans="2:24" ht="15">
      <c r="B46" s="139"/>
      <c r="C46" s="137"/>
      <c r="D46" s="120" t="s">
        <v>106</v>
      </c>
      <c r="E46" s="31" t="s">
        <v>83</v>
      </c>
      <c r="F46" s="17"/>
      <c r="G46" s="17"/>
      <c r="H46" s="17">
        <f t="shared" si="38"/>
        <v>0</v>
      </c>
      <c r="I46" s="17"/>
      <c r="J46" s="17"/>
      <c r="K46" s="17">
        <f t="shared" si="39"/>
        <v>0</v>
      </c>
      <c r="L46" s="17">
        <f t="shared" si="5"/>
        <v>0</v>
      </c>
      <c r="M46" s="16">
        <f t="shared" si="6"/>
        <v>0</v>
      </c>
      <c r="N46" s="53">
        <f t="shared" si="7"/>
        <v>0</v>
      </c>
      <c r="O46" s="97">
        <f t="shared" si="8"/>
        <v>0</v>
      </c>
      <c r="P46" s="16">
        <f t="shared" si="9"/>
        <v>0</v>
      </c>
      <c r="Q46" s="98">
        <f t="shared" si="10"/>
        <v>0</v>
      </c>
      <c r="S46" s="108"/>
      <c r="T46" s="74">
        <f t="shared" si="40"/>
        <v>0</v>
      </c>
      <c r="U46" s="75">
        <f t="shared" si="41"/>
        <v>0</v>
      </c>
      <c r="V46" s="115">
        <f t="shared" si="42"/>
        <v>0</v>
      </c>
      <c r="X46" s="86"/>
    </row>
    <row r="47" spans="2:24" ht="15">
      <c r="B47" s="139"/>
      <c r="C47" s="137"/>
      <c r="D47" s="120" t="s">
        <v>107</v>
      </c>
      <c r="E47" s="31" t="s">
        <v>85</v>
      </c>
      <c r="F47" s="17"/>
      <c r="G47" s="17"/>
      <c r="H47" s="17">
        <f t="shared" si="38"/>
        <v>0</v>
      </c>
      <c r="I47" s="17"/>
      <c r="J47" s="17"/>
      <c r="K47" s="17">
        <f t="shared" si="39"/>
        <v>0</v>
      </c>
      <c r="L47" s="17">
        <f t="shared" si="5"/>
        <v>0</v>
      </c>
      <c r="M47" s="16">
        <f t="shared" si="6"/>
        <v>0</v>
      </c>
      <c r="N47" s="53">
        <f t="shared" si="7"/>
        <v>0</v>
      </c>
      <c r="O47" s="97">
        <f t="shared" si="8"/>
        <v>0</v>
      </c>
      <c r="P47" s="16">
        <f t="shared" si="9"/>
        <v>0</v>
      </c>
      <c r="Q47" s="98">
        <f t="shared" si="10"/>
        <v>0</v>
      </c>
      <c r="S47" s="108"/>
      <c r="T47" s="74">
        <f t="shared" si="40"/>
        <v>0</v>
      </c>
      <c r="U47" s="75">
        <f t="shared" si="41"/>
        <v>0</v>
      </c>
      <c r="V47" s="115">
        <f t="shared" si="42"/>
        <v>0</v>
      </c>
      <c r="X47" s="86"/>
    </row>
    <row r="48" spans="2:24" ht="15">
      <c r="B48" s="139"/>
      <c r="C48" s="137"/>
      <c r="D48" s="120" t="s">
        <v>108</v>
      </c>
      <c r="E48" s="31" t="s">
        <v>87</v>
      </c>
      <c r="F48" s="17"/>
      <c r="G48" s="17"/>
      <c r="H48" s="17">
        <f t="shared" si="38"/>
        <v>0</v>
      </c>
      <c r="I48" s="17"/>
      <c r="J48" s="17"/>
      <c r="K48" s="17">
        <f t="shared" si="39"/>
        <v>0</v>
      </c>
      <c r="L48" s="17">
        <f t="shared" si="5"/>
        <v>0</v>
      </c>
      <c r="M48" s="16">
        <f t="shared" si="6"/>
        <v>0</v>
      </c>
      <c r="N48" s="53">
        <f t="shared" si="7"/>
        <v>0</v>
      </c>
      <c r="O48" s="97">
        <f t="shared" si="8"/>
        <v>0</v>
      </c>
      <c r="P48" s="16">
        <f t="shared" si="9"/>
        <v>0</v>
      </c>
      <c r="Q48" s="98">
        <f t="shared" si="10"/>
        <v>0</v>
      </c>
      <c r="S48" s="108"/>
      <c r="T48" s="74">
        <f t="shared" si="40"/>
        <v>0</v>
      </c>
      <c r="U48" s="75">
        <f t="shared" si="41"/>
        <v>0</v>
      </c>
      <c r="V48" s="115">
        <f t="shared" si="42"/>
        <v>0</v>
      </c>
      <c r="X48" s="86"/>
    </row>
    <row r="49" spans="2:24" ht="15">
      <c r="B49" s="139"/>
      <c r="C49" s="137"/>
      <c r="D49" s="120" t="s">
        <v>109</v>
      </c>
      <c r="E49" s="31" t="s">
        <v>89</v>
      </c>
      <c r="F49" s="17"/>
      <c r="G49" s="17"/>
      <c r="H49" s="17">
        <f t="shared" si="38"/>
        <v>0</v>
      </c>
      <c r="I49" s="17"/>
      <c r="J49" s="17"/>
      <c r="K49" s="17">
        <f t="shared" si="39"/>
        <v>0</v>
      </c>
      <c r="L49" s="17">
        <f t="shared" si="5"/>
        <v>0</v>
      </c>
      <c r="M49" s="16">
        <f t="shared" si="6"/>
        <v>0</v>
      </c>
      <c r="N49" s="53">
        <f t="shared" si="7"/>
        <v>0</v>
      </c>
      <c r="O49" s="97">
        <f t="shared" si="8"/>
        <v>0</v>
      </c>
      <c r="P49" s="16">
        <f t="shared" si="9"/>
        <v>0</v>
      </c>
      <c r="Q49" s="98">
        <f t="shared" si="10"/>
        <v>0</v>
      </c>
      <c r="S49" s="108"/>
      <c r="T49" s="74">
        <f t="shared" si="40"/>
        <v>0</v>
      </c>
      <c r="U49" s="75">
        <f t="shared" si="41"/>
        <v>0</v>
      </c>
      <c r="V49" s="115">
        <f t="shared" si="42"/>
        <v>0</v>
      </c>
      <c r="X49" s="86"/>
    </row>
    <row r="50" spans="2:24" ht="15">
      <c r="B50" s="139"/>
      <c r="C50" s="137"/>
      <c r="D50" s="120" t="s">
        <v>110</v>
      </c>
      <c r="E50" s="31" t="s">
        <v>48</v>
      </c>
      <c r="F50" s="17"/>
      <c r="G50" s="17"/>
      <c r="H50" s="17">
        <f t="shared" si="38"/>
        <v>0</v>
      </c>
      <c r="I50" s="17"/>
      <c r="J50" s="17"/>
      <c r="K50" s="17">
        <f t="shared" si="39"/>
        <v>0</v>
      </c>
      <c r="L50" s="17">
        <f t="shared" si="5"/>
        <v>0</v>
      </c>
      <c r="M50" s="16">
        <f t="shared" si="6"/>
        <v>0</v>
      </c>
      <c r="N50" s="53">
        <f t="shared" si="7"/>
        <v>0</v>
      </c>
      <c r="O50" s="97">
        <f t="shared" si="8"/>
        <v>0</v>
      </c>
      <c r="P50" s="16">
        <f t="shared" si="9"/>
        <v>0</v>
      </c>
      <c r="Q50" s="98">
        <f t="shared" si="10"/>
        <v>0</v>
      </c>
      <c r="S50" s="108"/>
      <c r="T50" s="74">
        <f t="shared" si="40"/>
        <v>0</v>
      </c>
      <c r="U50" s="75">
        <f t="shared" si="41"/>
        <v>0</v>
      </c>
      <c r="V50" s="115">
        <f t="shared" si="42"/>
        <v>0</v>
      </c>
      <c r="X50" s="86"/>
    </row>
    <row r="51" spans="2:24" ht="26.4">
      <c r="B51" s="139"/>
      <c r="C51" s="137"/>
      <c r="D51" s="118" t="s">
        <v>111</v>
      </c>
      <c r="E51" s="40" t="s">
        <v>112</v>
      </c>
      <c r="F51" s="41">
        <f aca="true" t="shared" si="43" ref="F51:G51">+F52</f>
        <v>0</v>
      </c>
      <c r="G51" s="41">
        <f t="shared" si="43"/>
        <v>0</v>
      </c>
      <c r="H51" s="41">
        <f>+H52</f>
        <v>0</v>
      </c>
      <c r="I51" s="41">
        <f aca="true" t="shared" si="44" ref="I51:J51">+I52</f>
        <v>0</v>
      </c>
      <c r="J51" s="41">
        <f t="shared" si="44"/>
        <v>0</v>
      </c>
      <c r="K51" s="41">
        <f>+K52</f>
        <v>0</v>
      </c>
      <c r="L51" s="41">
        <f t="shared" si="5"/>
        <v>0</v>
      </c>
      <c r="M51" s="42">
        <f t="shared" si="6"/>
        <v>0</v>
      </c>
      <c r="N51" s="51">
        <f t="shared" si="7"/>
        <v>0</v>
      </c>
      <c r="O51" s="93">
        <f t="shared" si="8"/>
        <v>0</v>
      </c>
      <c r="P51" s="42">
        <f t="shared" si="9"/>
        <v>0</v>
      </c>
      <c r="Q51" s="94">
        <f t="shared" si="10"/>
        <v>0</v>
      </c>
      <c r="S51" s="109"/>
      <c r="T51" s="76">
        <f>+T52</f>
        <v>0</v>
      </c>
      <c r="U51" s="77">
        <f>+U52</f>
        <v>0</v>
      </c>
      <c r="V51" s="84">
        <f>+V52</f>
        <v>0</v>
      </c>
      <c r="X51" s="84">
        <f aca="true" t="shared" si="45" ref="X51">+X52</f>
        <v>0</v>
      </c>
    </row>
    <row r="52" spans="2:24" ht="26.4">
      <c r="B52" s="139"/>
      <c r="C52" s="137"/>
      <c r="D52" s="119" t="s">
        <v>113</v>
      </c>
      <c r="E52" s="43" t="s">
        <v>114</v>
      </c>
      <c r="F52" s="44">
        <f aca="true" t="shared" si="46" ref="F52:G52">+F53+F60+F67+F74+F81+F88+F95+F104+F111+F118+F125</f>
        <v>0</v>
      </c>
      <c r="G52" s="44">
        <f t="shared" si="46"/>
        <v>0</v>
      </c>
      <c r="H52" s="44">
        <f>+H53+H60+H67+H74+H81+H88+H95+H104+H111+H118+H125</f>
        <v>0</v>
      </c>
      <c r="I52" s="44">
        <f aca="true" t="shared" si="47" ref="I52:J52">+I53+I60+I67+I74+I81+I88+I95+I104+I111+I118+I125</f>
        <v>0</v>
      </c>
      <c r="J52" s="44">
        <f t="shared" si="47"/>
        <v>0</v>
      </c>
      <c r="K52" s="44">
        <f>+K53+K60+K67+K74+K81+K88+K95+K104+K111+K118+K125</f>
        <v>0</v>
      </c>
      <c r="L52" s="44">
        <f t="shared" si="5"/>
        <v>0</v>
      </c>
      <c r="M52" s="45">
        <f t="shared" si="6"/>
        <v>0</v>
      </c>
      <c r="N52" s="52">
        <f t="shared" si="7"/>
        <v>0</v>
      </c>
      <c r="O52" s="95">
        <f t="shared" si="8"/>
        <v>0</v>
      </c>
      <c r="P52" s="45">
        <f t="shared" si="9"/>
        <v>0</v>
      </c>
      <c r="Q52" s="96">
        <f t="shared" si="10"/>
        <v>0</v>
      </c>
      <c r="S52" s="107"/>
      <c r="T52" s="72">
        <f>+T53+T60+T67+T74+T81+T88+T95+T104+T111+T118+T125</f>
        <v>0</v>
      </c>
      <c r="U52" s="73">
        <f>+U53+U60+U67+U74+U81+U88+U95+U104+U111+U118+U125</f>
        <v>0</v>
      </c>
      <c r="V52" s="85">
        <f>+V53+V60+V67+V74+V81+V88+V95+V104+V111+V118+V125</f>
        <v>0</v>
      </c>
      <c r="X52" s="85">
        <f aca="true" t="shared" si="48" ref="X52">+X53+X60+X67+X74+X81+X88+X95+X104+X111+X118+X125</f>
        <v>0</v>
      </c>
    </row>
    <row r="53" spans="2:24" ht="15">
      <c r="B53" s="139"/>
      <c r="C53" s="137"/>
      <c r="D53" s="121" t="s">
        <v>115</v>
      </c>
      <c r="E53" s="28" t="s">
        <v>116</v>
      </c>
      <c r="F53" s="47">
        <f aca="true" t="shared" si="49" ref="F53:G53">SUM(F54:F59)</f>
        <v>0</v>
      </c>
      <c r="G53" s="47">
        <f t="shared" si="49"/>
        <v>0</v>
      </c>
      <c r="H53" s="47">
        <f>SUM(H54:H59)</f>
        <v>0</v>
      </c>
      <c r="I53" s="47">
        <f aca="true" t="shared" si="50" ref="I53:J53">SUM(I54:I59)</f>
        <v>0</v>
      </c>
      <c r="J53" s="47">
        <f t="shared" si="50"/>
        <v>0</v>
      </c>
      <c r="K53" s="47">
        <f>SUM(K54:K59)</f>
        <v>0</v>
      </c>
      <c r="L53" s="47">
        <f t="shared" si="5"/>
        <v>0</v>
      </c>
      <c r="M53" s="48">
        <f t="shared" si="6"/>
        <v>0</v>
      </c>
      <c r="N53" s="54">
        <f t="shared" si="7"/>
        <v>0</v>
      </c>
      <c r="O53" s="99">
        <f t="shared" si="8"/>
        <v>0</v>
      </c>
      <c r="P53" s="48">
        <f t="shared" si="9"/>
        <v>0</v>
      </c>
      <c r="Q53" s="100">
        <f t="shared" si="10"/>
        <v>0</v>
      </c>
      <c r="S53" s="110"/>
      <c r="T53" s="78">
        <f>SUM(T54:T59)</f>
        <v>0</v>
      </c>
      <c r="U53" s="79">
        <f>SUM(U54:U59)</f>
        <v>0</v>
      </c>
      <c r="V53" s="87">
        <f>SUM(V54:V59)</f>
        <v>0</v>
      </c>
      <c r="X53" s="87">
        <f aca="true" t="shared" si="51" ref="X53">SUM(X54:X59)</f>
        <v>0</v>
      </c>
    </row>
    <row r="54" spans="2:24" ht="15">
      <c r="B54" s="139"/>
      <c r="C54" s="137"/>
      <c r="D54" s="120" t="s">
        <v>117</v>
      </c>
      <c r="E54" s="31" t="s">
        <v>81</v>
      </c>
      <c r="F54" s="17"/>
      <c r="G54" s="17"/>
      <c r="H54" s="17">
        <f aca="true" t="shared" si="52" ref="H54:H59">+F54+G54</f>
        <v>0</v>
      </c>
      <c r="I54" s="17"/>
      <c r="J54" s="17"/>
      <c r="K54" s="17">
        <f aca="true" t="shared" si="53" ref="K54:K59">+I54+J54</f>
        <v>0</v>
      </c>
      <c r="L54" s="17">
        <f t="shared" si="5"/>
        <v>0</v>
      </c>
      <c r="M54" s="16">
        <f t="shared" si="6"/>
        <v>0</v>
      </c>
      <c r="N54" s="53">
        <f t="shared" si="7"/>
        <v>0</v>
      </c>
      <c r="O54" s="97">
        <f t="shared" si="8"/>
        <v>0</v>
      </c>
      <c r="P54" s="16">
        <f t="shared" si="9"/>
        <v>0</v>
      </c>
      <c r="Q54" s="98">
        <f t="shared" si="10"/>
        <v>0</v>
      </c>
      <c r="S54" s="108"/>
      <c r="T54" s="74">
        <f aca="true" t="shared" si="54" ref="T54:T59">+L54</f>
        <v>0</v>
      </c>
      <c r="U54" s="75">
        <f aca="true" t="shared" si="55" ref="U54:U59">+O54</f>
        <v>0</v>
      </c>
      <c r="V54" s="115">
        <f aca="true" t="shared" si="56" ref="V54:V59">+T54+U54</f>
        <v>0</v>
      </c>
      <c r="X54" s="86"/>
    </row>
    <row r="55" spans="2:24" ht="15">
      <c r="B55" s="139"/>
      <c r="C55" s="137"/>
      <c r="D55" s="120" t="s">
        <v>118</v>
      </c>
      <c r="E55" s="31" t="s">
        <v>83</v>
      </c>
      <c r="F55" s="17"/>
      <c r="G55" s="17"/>
      <c r="H55" s="17">
        <f t="shared" si="52"/>
        <v>0</v>
      </c>
      <c r="I55" s="17"/>
      <c r="J55" s="17"/>
      <c r="K55" s="17">
        <f t="shared" si="53"/>
        <v>0</v>
      </c>
      <c r="L55" s="17">
        <f t="shared" si="5"/>
        <v>0</v>
      </c>
      <c r="M55" s="16">
        <f t="shared" si="6"/>
        <v>0</v>
      </c>
      <c r="N55" s="53">
        <f t="shared" si="7"/>
        <v>0</v>
      </c>
      <c r="O55" s="97">
        <f t="shared" si="8"/>
        <v>0</v>
      </c>
      <c r="P55" s="16">
        <f t="shared" si="9"/>
        <v>0</v>
      </c>
      <c r="Q55" s="98">
        <f t="shared" si="10"/>
        <v>0</v>
      </c>
      <c r="S55" s="108"/>
      <c r="T55" s="74">
        <f t="shared" si="54"/>
        <v>0</v>
      </c>
      <c r="U55" s="75">
        <f t="shared" si="55"/>
        <v>0</v>
      </c>
      <c r="V55" s="115">
        <f t="shared" si="56"/>
        <v>0</v>
      </c>
      <c r="X55" s="86"/>
    </row>
    <row r="56" spans="2:24" ht="15">
      <c r="B56" s="139"/>
      <c r="C56" s="137"/>
      <c r="D56" s="120" t="s">
        <v>119</v>
      </c>
      <c r="E56" s="31" t="s">
        <v>85</v>
      </c>
      <c r="F56" s="17"/>
      <c r="G56" s="17"/>
      <c r="H56" s="17">
        <f t="shared" si="52"/>
        <v>0</v>
      </c>
      <c r="I56" s="17"/>
      <c r="J56" s="17"/>
      <c r="K56" s="17">
        <f t="shared" si="53"/>
        <v>0</v>
      </c>
      <c r="L56" s="17">
        <f t="shared" si="5"/>
        <v>0</v>
      </c>
      <c r="M56" s="16">
        <f t="shared" si="6"/>
        <v>0</v>
      </c>
      <c r="N56" s="53">
        <f t="shared" si="7"/>
        <v>0</v>
      </c>
      <c r="O56" s="97">
        <f t="shared" si="8"/>
        <v>0</v>
      </c>
      <c r="P56" s="16">
        <f t="shared" si="9"/>
        <v>0</v>
      </c>
      <c r="Q56" s="98">
        <f t="shared" si="10"/>
        <v>0</v>
      </c>
      <c r="S56" s="108"/>
      <c r="T56" s="74">
        <f t="shared" si="54"/>
        <v>0</v>
      </c>
      <c r="U56" s="75">
        <f t="shared" si="55"/>
        <v>0</v>
      </c>
      <c r="V56" s="115">
        <f t="shared" si="56"/>
        <v>0</v>
      </c>
      <c r="X56" s="86"/>
    </row>
    <row r="57" spans="2:24" ht="15">
      <c r="B57" s="139"/>
      <c r="C57" s="137"/>
      <c r="D57" s="120" t="s">
        <v>120</v>
      </c>
      <c r="E57" s="31" t="s">
        <v>87</v>
      </c>
      <c r="F57" s="17"/>
      <c r="G57" s="17"/>
      <c r="H57" s="17">
        <f t="shared" si="52"/>
        <v>0</v>
      </c>
      <c r="I57" s="17"/>
      <c r="J57" s="17"/>
      <c r="K57" s="17">
        <f t="shared" si="53"/>
        <v>0</v>
      </c>
      <c r="L57" s="17">
        <f t="shared" si="5"/>
        <v>0</v>
      </c>
      <c r="M57" s="16">
        <f t="shared" si="6"/>
        <v>0</v>
      </c>
      <c r="N57" s="53">
        <f t="shared" si="7"/>
        <v>0</v>
      </c>
      <c r="O57" s="97">
        <f t="shared" si="8"/>
        <v>0</v>
      </c>
      <c r="P57" s="16">
        <f t="shared" si="9"/>
        <v>0</v>
      </c>
      <c r="Q57" s="98">
        <f t="shared" si="10"/>
        <v>0</v>
      </c>
      <c r="S57" s="108"/>
      <c r="T57" s="74">
        <f t="shared" si="54"/>
        <v>0</v>
      </c>
      <c r="U57" s="75">
        <f t="shared" si="55"/>
        <v>0</v>
      </c>
      <c r="V57" s="115">
        <f t="shared" si="56"/>
        <v>0</v>
      </c>
      <c r="X57" s="86"/>
    </row>
    <row r="58" spans="2:24" ht="15">
      <c r="B58" s="139"/>
      <c r="C58" s="137"/>
      <c r="D58" s="120" t="s">
        <v>121</v>
      </c>
      <c r="E58" s="31" t="s">
        <v>89</v>
      </c>
      <c r="F58" s="17"/>
      <c r="G58" s="17"/>
      <c r="H58" s="17">
        <f t="shared" si="52"/>
        <v>0</v>
      </c>
      <c r="I58" s="17"/>
      <c r="J58" s="17"/>
      <c r="K58" s="17">
        <f t="shared" si="53"/>
        <v>0</v>
      </c>
      <c r="L58" s="17">
        <f t="shared" si="5"/>
        <v>0</v>
      </c>
      <c r="M58" s="16">
        <f t="shared" si="6"/>
        <v>0</v>
      </c>
      <c r="N58" s="53">
        <f t="shared" si="7"/>
        <v>0</v>
      </c>
      <c r="O58" s="97">
        <f t="shared" si="8"/>
        <v>0</v>
      </c>
      <c r="P58" s="16">
        <f t="shared" si="9"/>
        <v>0</v>
      </c>
      <c r="Q58" s="98">
        <f t="shared" si="10"/>
        <v>0</v>
      </c>
      <c r="S58" s="108"/>
      <c r="T58" s="74">
        <f t="shared" si="54"/>
        <v>0</v>
      </c>
      <c r="U58" s="75">
        <f t="shared" si="55"/>
        <v>0</v>
      </c>
      <c r="V58" s="115">
        <f t="shared" si="56"/>
        <v>0</v>
      </c>
      <c r="X58" s="86"/>
    </row>
    <row r="59" spans="2:24" ht="15">
      <c r="B59" s="139"/>
      <c r="C59" s="137"/>
      <c r="D59" s="120" t="s">
        <v>122</v>
      </c>
      <c r="E59" s="31" t="s">
        <v>48</v>
      </c>
      <c r="F59" s="17"/>
      <c r="G59" s="17"/>
      <c r="H59" s="17">
        <f t="shared" si="52"/>
        <v>0</v>
      </c>
      <c r="I59" s="17"/>
      <c r="J59" s="17"/>
      <c r="K59" s="17">
        <f t="shared" si="53"/>
        <v>0</v>
      </c>
      <c r="L59" s="17">
        <f t="shared" si="5"/>
        <v>0</v>
      </c>
      <c r="M59" s="16">
        <f t="shared" si="6"/>
        <v>0</v>
      </c>
      <c r="N59" s="53">
        <f t="shared" si="7"/>
        <v>0</v>
      </c>
      <c r="O59" s="97">
        <f t="shared" si="8"/>
        <v>0</v>
      </c>
      <c r="P59" s="16">
        <f t="shared" si="9"/>
        <v>0</v>
      </c>
      <c r="Q59" s="98">
        <f t="shared" si="10"/>
        <v>0</v>
      </c>
      <c r="S59" s="108"/>
      <c r="T59" s="74">
        <f t="shared" si="54"/>
        <v>0</v>
      </c>
      <c r="U59" s="75">
        <f t="shared" si="55"/>
        <v>0</v>
      </c>
      <c r="V59" s="115">
        <f t="shared" si="56"/>
        <v>0</v>
      </c>
      <c r="X59" s="86"/>
    </row>
    <row r="60" spans="2:24" ht="15">
      <c r="B60" s="139"/>
      <c r="C60" s="137"/>
      <c r="D60" s="121" t="s">
        <v>123</v>
      </c>
      <c r="E60" s="28" t="s">
        <v>124</v>
      </c>
      <c r="F60" s="47">
        <f aca="true" t="shared" si="57" ref="F60:G60">SUM(F61:F66)</f>
        <v>0</v>
      </c>
      <c r="G60" s="47">
        <f t="shared" si="57"/>
        <v>0</v>
      </c>
      <c r="H60" s="47">
        <f>SUM(H61:H66)</f>
        <v>0</v>
      </c>
      <c r="I60" s="47">
        <f aca="true" t="shared" si="58" ref="I60:J60">SUM(I61:I66)</f>
        <v>0</v>
      </c>
      <c r="J60" s="47">
        <f t="shared" si="58"/>
        <v>0</v>
      </c>
      <c r="K60" s="47">
        <f>SUM(K61:K66)</f>
        <v>0</v>
      </c>
      <c r="L60" s="47">
        <f t="shared" si="5"/>
        <v>0</v>
      </c>
      <c r="M60" s="48">
        <f t="shared" si="6"/>
        <v>0</v>
      </c>
      <c r="N60" s="54">
        <f t="shared" si="7"/>
        <v>0</v>
      </c>
      <c r="O60" s="99">
        <f t="shared" si="8"/>
        <v>0</v>
      </c>
      <c r="P60" s="48">
        <f t="shared" si="9"/>
        <v>0</v>
      </c>
      <c r="Q60" s="100">
        <f t="shared" si="10"/>
        <v>0</v>
      </c>
      <c r="S60" s="110"/>
      <c r="T60" s="78">
        <f>SUM(T61:T66)</f>
        <v>0</v>
      </c>
      <c r="U60" s="79">
        <f>SUM(U61:U66)</f>
        <v>0</v>
      </c>
      <c r="V60" s="87">
        <f>SUM(V61:V66)</f>
        <v>0</v>
      </c>
      <c r="X60" s="87">
        <f aca="true" t="shared" si="59" ref="X60">SUM(X61:X66)</f>
        <v>0</v>
      </c>
    </row>
    <row r="61" spans="2:24" ht="15">
      <c r="B61" s="139"/>
      <c r="C61" s="137"/>
      <c r="D61" s="120" t="s">
        <v>125</v>
      </c>
      <c r="E61" s="31" t="s">
        <v>81</v>
      </c>
      <c r="F61" s="17"/>
      <c r="G61" s="17"/>
      <c r="H61" s="17">
        <f aca="true" t="shared" si="60" ref="H61:H66">+F61+G61</f>
        <v>0</v>
      </c>
      <c r="I61" s="17"/>
      <c r="J61" s="17"/>
      <c r="K61" s="17">
        <f aca="true" t="shared" si="61" ref="K61:K66">+I61+J61</f>
        <v>0</v>
      </c>
      <c r="L61" s="17">
        <f t="shared" si="5"/>
        <v>0</v>
      </c>
      <c r="M61" s="16">
        <f t="shared" si="6"/>
        <v>0</v>
      </c>
      <c r="N61" s="53">
        <f t="shared" si="7"/>
        <v>0</v>
      </c>
      <c r="O61" s="97">
        <f t="shared" si="8"/>
        <v>0</v>
      </c>
      <c r="P61" s="16">
        <f t="shared" si="9"/>
        <v>0</v>
      </c>
      <c r="Q61" s="98">
        <f t="shared" si="10"/>
        <v>0</v>
      </c>
      <c r="S61" s="108"/>
      <c r="T61" s="74">
        <f aca="true" t="shared" si="62" ref="T61:T66">+L61</f>
        <v>0</v>
      </c>
      <c r="U61" s="75">
        <f aca="true" t="shared" si="63" ref="U61:U66">+O61</f>
        <v>0</v>
      </c>
      <c r="V61" s="115">
        <f aca="true" t="shared" si="64" ref="V61:V66">+T61+U61</f>
        <v>0</v>
      </c>
      <c r="X61" s="86"/>
    </row>
    <row r="62" spans="2:24" ht="15">
      <c r="B62" s="139"/>
      <c r="C62" s="137"/>
      <c r="D62" s="120" t="s">
        <v>126</v>
      </c>
      <c r="E62" s="31" t="s">
        <v>83</v>
      </c>
      <c r="F62" s="17"/>
      <c r="G62" s="17"/>
      <c r="H62" s="17">
        <f t="shared" si="60"/>
        <v>0</v>
      </c>
      <c r="I62" s="17"/>
      <c r="J62" s="17"/>
      <c r="K62" s="17">
        <f t="shared" si="61"/>
        <v>0</v>
      </c>
      <c r="L62" s="17">
        <f t="shared" si="5"/>
        <v>0</v>
      </c>
      <c r="M62" s="16">
        <f t="shared" si="6"/>
        <v>0</v>
      </c>
      <c r="N62" s="53">
        <f t="shared" si="7"/>
        <v>0</v>
      </c>
      <c r="O62" s="97">
        <f t="shared" si="8"/>
        <v>0</v>
      </c>
      <c r="P62" s="16">
        <f t="shared" si="9"/>
        <v>0</v>
      </c>
      <c r="Q62" s="98">
        <f t="shared" si="10"/>
        <v>0</v>
      </c>
      <c r="S62" s="108"/>
      <c r="T62" s="74">
        <f t="shared" si="62"/>
        <v>0</v>
      </c>
      <c r="U62" s="75">
        <f t="shared" si="63"/>
        <v>0</v>
      </c>
      <c r="V62" s="115">
        <f t="shared" si="64"/>
        <v>0</v>
      </c>
      <c r="X62" s="86"/>
    </row>
    <row r="63" spans="2:24" ht="15">
      <c r="B63" s="139"/>
      <c r="C63" s="137"/>
      <c r="D63" s="120" t="s">
        <v>127</v>
      </c>
      <c r="E63" s="31" t="s">
        <v>85</v>
      </c>
      <c r="F63" s="17"/>
      <c r="G63" s="17"/>
      <c r="H63" s="17">
        <f t="shared" si="60"/>
        <v>0</v>
      </c>
      <c r="I63" s="17"/>
      <c r="J63" s="17"/>
      <c r="K63" s="17">
        <f t="shared" si="61"/>
        <v>0</v>
      </c>
      <c r="L63" s="17">
        <f t="shared" si="5"/>
        <v>0</v>
      </c>
      <c r="M63" s="16">
        <f t="shared" si="6"/>
        <v>0</v>
      </c>
      <c r="N63" s="53">
        <f t="shared" si="7"/>
        <v>0</v>
      </c>
      <c r="O63" s="97">
        <f t="shared" si="8"/>
        <v>0</v>
      </c>
      <c r="P63" s="16">
        <f t="shared" si="9"/>
        <v>0</v>
      </c>
      <c r="Q63" s="98">
        <f t="shared" si="10"/>
        <v>0</v>
      </c>
      <c r="S63" s="108"/>
      <c r="T63" s="74">
        <f t="shared" si="62"/>
        <v>0</v>
      </c>
      <c r="U63" s="75">
        <f t="shared" si="63"/>
        <v>0</v>
      </c>
      <c r="V63" s="115">
        <f t="shared" si="64"/>
        <v>0</v>
      </c>
      <c r="X63" s="86"/>
    </row>
    <row r="64" spans="2:24" ht="15">
      <c r="B64" s="139"/>
      <c r="C64" s="137"/>
      <c r="D64" s="120" t="s">
        <v>128</v>
      </c>
      <c r="E64" s="31" t="s">
        <v>87</v>
      </c>
      <c r="F64" s="17"/>
      <c r="G64" s="17"/>
      <c r="H64" s="17">
        <f t="shared" si="60"/>
        <v>0</v>
      </c>
      <c r="I64" s="17"/>
      <c r="J64" s="17"/>
      <c r="K64" s="17">
        <f t="shared" si="61"/>
        <v>0</v>
      </c>
      <c r="L64" s="17">
        <f t="shared" si="5"/>
        <v>0</v>
      </c>
      <c r="M64" s="16">
        <f t="shared" si="6"/>
        <v>0</v>
      </c>
      <c r="N64" s="53">
        <f t="shared" si="7"/>
        <v>0</v>
      </c>
      <c r="O64" s="97">
        <f t="shared" si="8"/>
        <v>0</v>
      </c>
      <c r="P64" s="16">
        <f t="shared" si="9"/>
        <v>0</v>
      </c>
      <c r="Q64" s="98">
        <f t="shared" si="10"/>
        <v>0</v>
      </c>
      <c r="S64" s="108"/>
      <c r="T64" s="74">
        <f t="shared" si="62"/>
        <v>0</v>
      </c>
      <c r="U64" s="75">
        <f t="shared" si="63"/>
        <v>0</v>
      </c>
      <c r="V64" s="115">
        <f t="shared" si="64"/>
        <v>0</v>
      </c>
      <c r="X64" s="86"/>
    </row>
    <row r="65" spans="2:24" ht="15">
      <c r="B65" s="139"/>
      <c r="C65" s="137"/>
      <c r="D65" s="120" t="s">
        <v>129</v>
      </c>
      <c r="E65" s="31" t="s">
        <v>89</v>
      </c>
      <c r="F65" s="17"/>
      <c r="G65" s="17"/>
      <c r="H65" s="17">
        <f t="shared" si="60"/>
        <v>0</v>
      </c>
      <c r="I65" s="17"/>
      <c r="J65" s="17"/>
      <c r="K65" s="17">
        <f t="shared" si="61"/>
        <v>0</v>
      </c>
      <c r="L65" s="17">
        <f t="shared" si="5"/>
        <v>0</v>
      </c>
      <c r="M65" s="16">
        <f t="shared" si="6"/>
        <v>0</v>
      </c>
      <c r="N65" s="53">
        <f t="shared" si="7"/>
        <v>0</v>
      </c>
      <c r="O65" s="97">
        <f t="shared" si="8"/>
        <v>0</v>
      </c>
      <c r="P65" s="16">
        <f t="shared" si="9"/>
        <v>0</v>
      </c>
      <c r="Q65" s="98">
        <f t="shared" si="10"/>
        <v>0</v>
      </c>
      <c r="S65" s="108"/>
      <c r="T65" s="74">
        <f t="shared" si="62"/>
        <v>0</v>
      </c>
      <c r="U65" s="75">
        <f t="shared" si="63"/>
        <v>0</v>
      </c>
      <c r="V65" s="115">
        <f t="shared" si="64"/>
        <v>0</v>
      </c>
      <c r="X65" s="86"/>
    </row>
    <row r="66" spans="2:24" ht="15">
      <c r="B66" s="139"/>
      <c r="C66" s="137"/>
      <c r="D66" s="120" t="s">
        <v>130</v>
      </c>
      <c r="E66" s="31" t="s">
        <v>48</v>
      </c>
      <c r="F66" s="17"/>
      <c r="G66" s="17"/>
      <c r="H66" s="17">
        <f t="shared" si="60"/>
        <v>0</v>
      </c>
      <c r="I66" s="17"/>
      <c r="J66" s="17"/>
      <c r="K66" s="17">
        <f t="shared" si="61"/>
        <v>0</v>
      </c>
      <c r="L66" s="17">
        <f t="shared" si="5"/>
        <v>0</v>
      </c>
      <c r="M66" s="16">
        <f t="shared" si="6"/>
        <v>0</v>
      </c>
      <c r="N66" s="53">
        <f t="shared" si="7"/>
        <v>0</v>
      </c>
      <c r="O66" s="97">
        <f t="shared" si="8"/>
        <v>0</v>
      </c>
      <c r="P66" s="16">
        <f t="shared" si="9"/>
        <v>0</v>
      </c>
      <c r="Q66" s="98">
        <f t="shared" si="10"/>
        <v>0</v>
      </c>
      <c r="S66" s="108"/>
      <c r="T66" s="74">
        <f t="shared" si="62"/>
        <v>0</v>
      </c>
      <c r="U66" s="75">
        <f t="shared" si="63"/>
        <v>0</v>
      </c>
      <c r="V66" s="115">
        <f t="shared" si="64"/>
        <v>0</v>
      </c>
      <c r="X66" s="86"/>
    </row>
    <row r="67" spans="2:24" ht="15">
      <c r="B67" s="139"/>
      <c r="C67" s="137"/>
      <c r="D67" s="121" t="s">
        <v>131</v>
      </c>
      <c r="E67" s="28" t="s">
        <v>132</v>
      </c>
      <c r="F67" s="47">
        <f aca="true" t="shared" si="65" ref="F67:G67">SUM(F68:F73)</f>
        <v>0</v>
      </c>
      <c r="G67" s="47">
        <f t="shared" si="65"/>
        <v>0</v>
      </c>
      <c r="H67" s="47">
        <f>SUM(H68:H73)</f>
        <v>0</v>
      </c>
      <c r="I67" s="47">
        <f aca="true" t="shared" si="66" ref="I67:J67">SUM(I68:I73)</f>
        <v>0</v>
      </c>
      <c r="J67" s="47">
        <f t="shared" si="66"/>
        <v>0</v>
      </c>
      <c r="K67" s="47">
        <f>SUM(K68:K73)</f>
        <v>0</v>
      </c>
      <c r="L67" s="47">
        <f t="shared" si="5"/>
        <v>0</v>
      </c>
      <c r="M67" s="48">
        <f t="shared" si="6"/>
        <v>0</v>
      </c>
      <c r="N67" s="54">
        <f t="shared" si="7"/>
        <v>0</v>
      </c>
      <c r="O67" s="99">
        <f t="shared" si="8"/>
        <v>0</v>
      </c>
      <c r="P67" s="48">
        <f t="shared" si="9"/>
        <v>0</v>
      </c>
      <c r="Q67" s="100">
        <f t="shared" si="10"/>
        <v>0</v>
      </c>
      <c r="S67" s="110"/>
      <c r="T67" s="78">
        <f>SUM(T68:T73)</f>
        <v>0</v>
      </c>
      <c r="U67" s="79">
        <f>SUM(U68:U73)</f>
        <v>0</v>
      </c>
      <c r="V67" s="87">
        <f>SUM(V68:V73)</f>
        <v>0</v>
      </c>
      <c r="X67" s="87">
        <f aca="true" t="shared" si="67" ref="X67">SUM(X68:X73)</f>
        <v>0</v>
      </c>
    </row>
    <row r="68" spans="2:24" ht="15">
      <c r="B68" s="139"/>
      <c r="C68" s="137"/>
      <c r="D68" s="120" t="s">
        <v>133</v>
      </c>
      <c r="E68" s="31" t="s">
        <v>81</v>
      </c>
      <c r="F68" s="17"/>
      <c r="G68" s="17"/>
      <c r="H68" s="17">
        <f aca="true" t="shared" si="68" ref="H68:H73">+F68+G68</f>
        <v>0</v>
      </c>
      <c r="I68" s="17"/>
      <c r="J68" s="17"/>
      <c r="K68" s="17">
        <f aca="true" t="shared" si="69" ref="K68:K73">+I68+J68</f>
        <v>0</v>
      </c>
      <c r="L68" s="17">
        <f t="shared" si="5"/>
        <v>0</v>
      </c>
      <c r="M68" s="16">
        <f t="shared" si="6"/>
        <v>0</v>
      </c>
      <c r="N68" s="53">
        <f t="shared" si="7"/>
        <v>0</v>
      </c>
      <c r="O68" s="97">
        <f t="shared" si="8"/>
        <v>0</v>
      </c>
      <c r="P68" s="16">
        <f t="shared" si="9"/>
        <v>0</v>
      </c>
      <c r="Q68" s="98">
        <f t="shared" si="10"/>
        <v>0</v>
      </c>
      <c r="S68" s="108"/>
      <c r="T68" s="74">
        <f aca="true" t="shared" si="70" ref="T68:T73">+L68</f>
        <v>0</v>
      </c>
      <c r="U68" s="75">
        <f aca="true" t="shared" si="71" ref="U68:U73">+O68</f>
        <v>0</v>
      </c>
      <c r="V68" s="115">
        <f aca="true" t="shared" si="72" ref="V68:V73">+T68+U68</f>
        <v>0</v>
      </c>
      <c r="X68" s="86"/>
    </row>
    <row r="69" spans="2:24" ht="15">
      <c r="B69" s="139"/>
      <c r="C69" s="137"/>
      <c r="D69" s="120" t="s">
        <v>134</v>
      </c>
      <c r="E69" s="31" t="s">
        <v>83</v>
      </c>
      <c r="F69" s="17"/>
      <c r="G69" s="17"/>
      <c r="H69" s="17">
        <f t="shared" si="68"/>
        <v>0</v>
      </c>
      <c r="I69" s="17"/>
      <c r="J69" s="17"/>
      <c r="K69" s="17">
        <f t="shared" si="69"/>
        <v>0</v>
      </c>
      <c r="L69" s="17">
        <f t="shared" si="5"/>
        <v>0</v>
      </c>
      <c r="M69" s="16">
        <f t="shared" si="6"/>
        <v>0</v>
      </c>
      <c r="N69" s="53">
        <f t="shared" si="7"/>
        <v>0</v>
      </c>
      <c r="O69" s="97">
        <f t="shared" si="8"/>
        <v>0</v>
      </c>
      <c r="P69" s="16">
        <f t="shared" si="9"/>
        <v>0</v>
      </c>
      <c r="Q69" s="98">
        <f t="shared" si="10"/>
        <v>0</v>
      </c>
      <c r="S69" s="108"/>
      <c r="T69" s="74">
        <f t="shared" si="70"/>
        <v>0</v>
      </c>
      <c r="U69" s="75">
        <f t="shared" si="71"/>
        <v>0</v>
      </c>
      <c r="V69" s="115">
        <f t="shared" si="72"/>
        <v>0</v>
      </c>
      <c r="X69" s="86"/>
    </row>
    <row r="70" spans="2:24" ht="15">
      <c r="B70" s="139"/>
      <c r="C70" s="137"/>
      <c r="D70" s="120" t="s">
        <v>135</v>
      </c>
      <c r="E70" s="31" t="s">
        <v>85</v>
      </c>
      <c r="F70" s="17"/>
      <c r="G70" s="17"/>
      <c r="H70" s="17">
        <f t="shared" si="68"/>
        <v>0</v>
      </c>
      <c r="I70" s="17"/>
      <c r="J70" s="17"/>
      <c r="K70" s="17">
        <f t="shared" si="69"/>
        <v>0</v>
      </c>
      <c r="L70" s="17">
        <f t="shared" si="5"/>
        <v>0</v>
      </c>
      <c r="M70" s="16">
        <f t="shared" si="6"/>
        <v>0</v>
      </c>
      <c r="N70" s="53">
        <f t="shared" si="7"/>
        <v>0</v>
      </c>
      <c r="O70" s="97">
        <f t="shared" si="8"/>
        <v>0</v>
      </c>
      <c r="P70" s="16">
        <f t="shared" si="9"/>
        <v>0</v>
      </c>
      <c r="Q70" s="98">
        <f t="shared" si="10"/>
        <v>0</v>
      </c>
      <c r="S70" s="108"/>
      <c r="T70" s="74">
        <f t="shared" si="70"/>
        <v>0</v>
      </c>
      <c r="U70" s="75">
        <f t="shared" si="71"/>
        <v>0</v>
      </c>
      <c r="V70" s="115">
        <f t="shared" si="72"/>
        <v>0</v>
      </c>
      <c r="X70" s="86"/>
    </row>
    <row r="71" spans="2:24" ht="15">
      <c r="B71" s="139"/>
      <c r="C71" s="137"/>
      <c r="D71" s="120" t="s">
        <v>136</v>
      </c>
      <c r="E71" s="31" t="s">
        <v>87</v>
      </c>
      <c r="F71" s="17"/>
      <c r="G71" s="17"/>
      <c r="H71" s="17">
        <f t="shared" si="68"/>
        <v>0</v>
      </c>
      <c r="I71" s="17"/>
      <c r="J71" s="17"/>
      <c r="K71" s="17">
        <f t="shared" si="69"/>
        <v>0</v>
      </c>
      <c r="L71" s="17">
        <f t="shared" si="5"/>
        <v>0</v>
      </c>
      <c r="M71" s="16">
        <f t="shared" si="6"/>
        <v>0</v>
      </c>
      <c r="N71" s="53">
        <f t="shared" si="7"/>
        <v>0</v>
      </c>
      <c r="O71" s="97">
        <f t="shared" si="8"/>
        <v>0</v>
      </c>
      <c r="P71" s="16">
        <f t="shared" si="9"/>
        <v>0</v>
      </c>
      <c r="Q71" s="98">
        <f t="shared" si="10"/>
        <v>0</v>
      </c>
      <c r="S71" s="108"/>
      <c r="T71" s="74">
        <f t="shared" si="70"/>
        <v>0</v>
      </c>
      <c r="U71" s="75">
        <f t="shared" si="71"/>
        <v>0</v>
      </c>
      <c r="V71" s="115">
        <f t="shared" si="72"/>
        <v>0</v>
      </c>
      <c r="X71" s="86"/>
    </row>
    <row r="72" spans="2:24" ht="15">
      <c r="B72" s="139"/>
      <c r="C72" s="137"/>
      <c r="D72" s="120" t="s">
        <v>137</v>
      </c>
      <c r="E72" s="31" t="s">
        <v>89</v>
      </c>
      <c r="F72" s="17"/>
      <c r="G72" s="17"/>
      <c r="H72" s="17">
        <f t="shared" si="68"/>
        <v>0</v>
      </c>
      <c r="I72" s="17"/>
      <c r="J72" s="17"/>
      <c r="K72" s="17">
        <f t="shared" si="69"/>
        <v>0</v>
      </c>
      <c r="L72" s="17">
        <f t="shared" si="5"/>
        <v>0</v>
      </c>
      <c r="M72" s="16">
        <f t="shared" si="6"/>
        <v>0</v>
      </c>
      <c r="N72" s="53">
        <f t="shared" si="7"/>
        <v>0</v>
      </c>
      <c r="O72" s="97">
        <f t="shared" si="8"/>
        <v>0</v>
      </c>
      <c r="P72" s="16">
        <f t="shared" si="9"/>
        <v>0</v>
      </c>
      <c r="Q72" s="98">
        <f t="shared" si="10"/>
        <v>0</v>
      </c>
      <c r="S72" s="108"/>
      <c r="T72" s="74">
        <f t="shared" si="70"/>
        <v>0</v>
      </c>
      <c r="U72" s="75">
        <f t="shared" si="71"/>
        <v>0</v>
      </c>
      <c r="V72" s="115">
        <f t="shared" si="72"/>
        <v>0</v>
      </c>
      <c r="X72" s="86"/>
    </row>
    <row r="73" spans="2:24" ht="15">
      <c r="B73" s="139"/>
      <c r="C73" s="137"/>
      <c r="D73" s="120" t="s">
        <v>138</v>
      </c>
      <c r="E73" s="31" t="s">
        <v>48</v>
      </c>
      <c r="F73" s="17"/>
      <c r="G73" s="17"/>
      <c r="H73" s="17">
        <f t="shared" si="68"/>
        <v>0</v>
      </c>
      <c r="I73" s="17"/>
      <c r="J73" s="17"/>
      <c r="K73" s="17">
        <f t="shared" si="69"/>
        <v>0</v>
      </c>
      <c r="L73" s="17">
        <f t="shared" si="5"/>
        <v>0</v>
      </c>
      <c r="M73" s="16">
        <f t="shared" si="6"/>
        <v>0</v>
      </c>
      <c r="N73" s="53">
        <f t="shared" si="7"/>
        <v>0</v>
      </c>
      <c r="O73" s="97">
        <f t="shared" si="8"/>
        <v>0</v>
      </c>
      <c r="P73" s="16">
        <f t="shared" si="9"/>
        <v>0</v>
      </c>
      <c r="Q73" s="98">
        <f t="shared" si="10"/>
        <v>0</v>
      </c>
      <c r="S73" s="108"/>
      <c r="T73" s="74">
        <f t="shared" si="70"/>
        <v>0</v>
      </c>
      <c r="U73" s="75">
        <f t="shared" si="71"/>
        <v>0</v>
      </c>
      <c r="V73" s="115">
        <f t="shared" si="72"/>
        <v>0</v>
      </c>
      <c r="X73" s="86"/>
    </row>
    <row r="74" spans="2:24" ht="15">
      <c r="B74" s="139"/>
      <c r="C74" s="137"/>
      <c r="D74" s="121" t="s">
        <v>139</v>
      </c>
      <c r="E74" s="28" t="s">
        <v>140</v>
      </c>
      <c r="F74" s="47">
        <f aca="true" t="shared" si="73" ref="F74:G74">SUM(F75:F80)</f>
        <v>0</v>
      </c>
      <c r="G74" s="47">
        <f t="shared" si="73"/>
        <v>0</v>
      </c>
      <c r="H74" s="47">
        <f>SUM(H75:H80)</f>
        <v>0</v>
      </c>
      <c r="I74" s="47">
        <f aca="true" t="shared" si="74" ref="I74:J74">SUM(I75:I80)</f>
        <v>0</v>
      </c>
      <c r="J74" s="47">
        <f t="shared" si="74"/>
        <v>0</v>
      </c>
      <c r="K74" s="47">
        <f>SUM(K75:K80)</f>
        <v>0</v>
      </c>
      <c r="L74" s="47">
        <f t="shared" si="5"/>
        <v>0</v>
      </c>
      <c r="M74" s="48">
        <f t="shared" si="6"/>
        <v>0</v>
      </c>
      <c r="N74" s="54">
        <f t="shared" si="7"/>
        <v>0</v>
      </c>
      <c r="O74" s="99">
        <f t="shared" si="8"/>
        <v>0</v>
      </c>
      <c r="P74" s="48">
        <f t="shared" si="9"/>
        <v>0</v>
      </c>
      <c r="Q74" s="100">
        <f t="shared" si="10"/>
        <v>0</v>
      </c>
      <c r="S74" s="110"/>
      <c r="T74" s="78">
        <f>SUM(T75:T80)</f>
        <v>0</v>
      </c>
      <c r="U74" s="79">
        <f>SUM(U75:U80)</f>
        <v>0</v>
      </c>
      <c r="V74" s="87">
        <f>SUM(V75:V80)</f>
        <v>0</v>
      </c>
      <c r="X74" s="87">
        <f aca="true" t="shared" si="75" ref="X74">SUM(X75:X80)</f>
        <v>0</v>
      </c>
    </row>
    <row r="75" spans="2:24" ht="15">
      <c r="B75" s="139"/>
      <c r="C75" s="137"/>
      <c r="D75" s="120" t="s">
        <v>141</v>
      </c>
      <c r="E75" s="31" t="s">
        <v>81</v>
      </c>
      <c r="F75" s="17"/>
      <c r="G75" s="17"/>
      <c r="H75" s="17">
        <f aca="true" t="shared" si="76" ref="H75:H80">+F75+G75</f>
        <v>0</v>
      </c>
      <c r="I75" s="17"/>
      <c r="J75" s="17"/>
      <c r="K75" s="17">
        <f aca="true" t="shared" si="77" ref="K75:K80">+I75+J75</f>
        <v>0</v>
      </c>
      <c r="L75" s="17">
        <f t="shared" si="5"/>
        <v>0</v>
      </c>
      <c r="M75" s="16">
        <f t="shared" si="6"/>
        <v>0</v>
      </c>
      <c r="N75" s="53">
        <f t="shared" si="7"/>
        <v>0</v>
      </c>
      <c r="O75" s="97">
        <f t="shared" si="8"/>
        <v>0</v>
      </c>
      <c r="P75" s="16">
        <f t="shared" si="9"/>
        <v>0</v>
      </c>
      <c r="Q75" s="98">
        <f t="shared" si="10"/>
        <v>0</v>
      </c>
      <c r="S75" s="108"/>
      <c r="T75" s="74">
        <f aca="true" t="shared" si="78" ref="T75:T80">+L75</f>
        <v>0</v>
      </c>
      <c r="U75" s="75">
        <f aca="true" t="shared" si="79" ref="U75:U80">+O75</f>
        <v>0</v>
      </c>
      <c r="V75" s="115">
        <f aca="true" t="shared" si="80" ref="V75:V80">+T75+U75</f>
        <v>0</v>
      </c>
      <c r="X75" s="86"/>
    </row>
    <row r="76" spans="2:24" ht="15">
      <c r="B76" s="139"/>
      <c r="C76" s="137"/>
      <c r="D76" s="120" t="s">
        <v>142</v>
      </c>
      <c r="E76" s="31" t="s">
        <v>83</v>
      </c>
      <c r="F76" s="17"/>
      <c r="G76" s="17"/>
      <c r="H76" s="17">
        <f t="shared" si="76"/>
        <v>0</v>
      </c>
      <c r="I76" s="17"/>
      <c r="J76" s="17"/>
      <c r="K76" s="17">
        <f t="shared" si="77"/>
        <v>0</v>
      </c>
      <c r="L76" s="17">
        <f t="shared" si="5"/>
        <v>0</v>
      </c>
      <c r="M76" s="16">
        <f t="shared" si="6"/>
        <v>0</v>
      </c>
      <c r="N76" s="53">
        <f t="shared" si="7"/>
        <v>0</v>
      </c>
      <c r="O76" s="97">
        <f t="shared" si="8"/>
        <v>0</v>
      </c>
      <c r="P76" s="16">
        <f t="shared" si="9"/>
        <v>0</v>
      </c>
      <c r="Q76" s="98">
        <f t="shared" si="10"/>
        <v>0</v>
      </c>
      <c r="S76" s="108"/>
      <c r="T76" s="74">
        <f t="shared" si="78"/>
        <v>0</v>
      </c>
      <c r="U76" s="75">
        <f t="shared" si="79"/>
        <v>0</v>
      </c>
      <c r="V76" s="115">
        <f t="shared" si="80"/>
        <v>0</v>
      </c>
      <c r="X76" s="86"/>
    </row>
    <row r="77" spans="2:24" ht="15">
      <c r="B77" s="139"/>
      <c r="C77" s="137"/>
      <c r="D77" s="120" t="s">
        <v>143</v>
      </c>
      <c r="E77" s="31" t="s">
        <v>85</v>
      </c>
      <c r="F77" s="17"/>
      <c r="G77" s="17"/>
      <c r="H77" s="17">
        <f t="shared" si="76"/>
        <v>0</v>
      </c>
      <c r="I77" s="17"/>
      <c r="J77" s="17"/>
      <c r="K77" s="17">
        <f t="shared" si="77"/>
        <v>0</v>
      </c>
      <c r="L77" s="17">
        <f t="shared" si="5"/>
        <v>0</v>
      </c>
      <c r="M77" s="16">
        <f t="shared" si="6"/>
        <v>0</v>
      </c>
      <c r="N77" s="53">
        <f t="shared" si="7"/>
        <v>0</v>
      </c>
      <c r="O77" s="97">
        <f t="shared" si="8"/>
        <v>0</v>
      </c>
      <c r="P77" s="16">
        <f t="shared" si="9"/>
        <v>0</v>
      </c>
      <c r="Q77" s="98">
        <f t="shared" si="10"/>
        <v>0</v>
      </c>
      <c r="S77" s="108"/>
      <c r="T77" s="74">
        <f t="shared" si="78"/>
        <v>0</v>
      </c>
      <c r="U77" s="75">
        <f t="shared" si="79"/>
        <v>0</v>
      </c>
      <c r="V77" s="115">
        <f t="shared" si="80"/>
        <v>0</v>
      </c>
      <c r="X77" s="86"/>
    </row>
    <row r="78" spans="2:24" ht="15">
      <c r="B78" s="139"/>
      <c r="C78" s="137"/>
      <c r="D78" s="120" t="s">
        <v>144</v>
      </c>
      <c r="E78" s="31" t="s">
        <v>87</v>
      </c>
      <c r="F78" s="17"/>
      <c r="G78" s="17"/>
      <c r="H78" s="17">
        <f t="shared" si="76"/>
        <v>0</v>
      </c>
      <c r="I78" s="17"/>
      <c r="J78" s="17"/>
      <c r="K78" s="17">
        <f t="shared" si="77"/>
        <v>0</v>
      </c>
      <c r="L78" s="17">
        <f t="shared" si="5"/>
        <v>0</v>
      </c>
      <c r="M78" s="16">
        <f t="shared" si="6"/>
        <v>0</v>
      </c>
      <c r="N78" s="53">
        <f t="shared" si="7"/>
        <v>0</v>
      </c>
      <c r="O78" s="97">
        <f t="shared" si="8"/>
        <v>0</v>
      </c>
      <c r="P78" s="16">
        <f t="shared" si="9"/>
        <v>0</v>
      </c>
      <c r="Q78" s="98">
        <f t="shared" si="10"/>
        <v>0</v>
      </c>
      <c r="S78" s="108"/>
      <c r="T78" s="74">
        <f t="shared" si="78"/>
        <v>0</v>
      </c>
      <c r="U78" s="75">
        <f t="shared" si="79"/>
        <v>0</v>
      </c>
      <c r="V78" s="115">
        <f t="shared" si="80"/>
        <v>0</v>
      </c>
      <c r="X78" s="86"/>
    </row>
    <row r="79" spans="2:24" ht="15">
      <c r="B79" s="139"/>
      <c r="C79" s="137"/>
      <c r="D79" s="120" t="s">
        <v>145</v>
      </c>
      <c r="E79" s="31" t="s">
        <v>89</v>
      </c>
      <c r="F79" s="17"/>
      <c r="G79" s="17"/>
      <c r="H79" s="17">
        <f t="shared" si="76"/>
        <v>0</v>
      </c>
      <c r="I79" s="17"/>
      <c r="J79" s="17"/>
      <c r="K79" s="17">
        <f t="shared" si="77"/>
        <v>0</v>
      </c>
      <c r="L79" s="17">
        <f t="shared" si="5"/>
        <v>0</v>
      </c>
      <c r="M79" s="16">
        <f t="shared" si="6"/>
        <v>0</v>
      </c>
      <c r="N79" s="53">
        <f t="shared" si="7"/>
        <v>0</v>
      </c>
      <c r="O79" s="97">
        <f t="shared" si="8"/>
        <v>0</v>
      </c>
      <c r="P79" s="16">
        <f t="shared" si="9"/>
        <v>0</v>
      </c>
      <c r="Q79" s="98">
        <f t="shared" si="10"/>
        <v>0</v>
      </c>
      <c r="S79" s="108"/>
      <c r="T79" s="74">
        <f t="shared" si="78"/>
        <v>0</v>
      </c>
      <c r="U79" s="75">
        <f t="shared" si="79"/>
        <v>0</v>
      </c>
      <c r="V79" s="115">
        <f t="shared" si="80"/>
        <v>0</v>
      </c>
      <c r="X79" s="86"/>
    </row>
    <row r="80" spans="2:24" ht="15">
      <c r="B80" s="139"/>
      <c r="C80" s="137"/>
      <c r="D80" s="120" t="s">
        <v>146</v>
      </c>
      <c r="E80" s="31" t="s">
        <v>48</v>
      </c>
      <c r="F80" s="17"/>
      <c r="G80" s="17"/>
      <c r="H80" s="17">
        <f t="shared" si="76"/>
        <v>0</v>
      </c>
      <c r="I80" s="17"/>
      <c r="J80" s="17"/>
      <c r="K80" s="17">
        <f t="shared" si="77"/>
        <v>0</v>
      </c>
      <c r="L80" s="17">
        <f t="shared" si="5"/>
        <v>0</v>
      </c>
      <c r="M80" s="16">
        <f t="shared" si="6"/>
        <v>0</v>
      </c>
      <c r="N80" s="53">
        <f t="shared" si="7"/>
        <v>0</v>
      </c>
      <c r="O80" s="97">
        <f t="shared" si="8"/>
        <v>0</v>
      </c>
      <c r="P80" s="16">
        <f t="shared" si="9"/>
        <v>0</v>
      </c>
      <c r="Q80" s="98">
        <f t="shared" si="10"/>
        <v>0</v>
      </c>
      <c r="S80" s="108"/>
      <c r="T80" s="74">
        <f t="shared" si="78"/>
        <v>0</v>
      </c>
      <c r="U80" s="75">
        <f t="shared" si="79"/>
        <v>0</v>
      </c>
      <c r="V80" s="115">
        <f t="shared" si="80"/>
        <v>0</v>
      </c>
      <c r="X80" s="86"/>
    </row>
    <row r="81" spans="2:24" ht="15">
      <c r="B81" s="139"/>
      <c r="C81" s="137"/>
      <c r="D81" s="121" t="s">
        <v>147</v>
      </c>
      <c r="E81" s="28" t="s">
        <v>148</v>
      </c>
      <c r="F81" s="47">
        <f aca="true" t="shared" si="81" ref="F81:G81">SUM(F82:F87)</f>
        <v>0</v>
      </c>
      <c r="G81" s="47">
        <f t="shared" si="81"/>
        <v>0</v>
      </c>
      <c r="H81" s="47">
        <f>SUM(H82:H87)</f>
        <v>0</v>
      </c>
      <c r="I81" s="47">
        <f aca="true" t="shared" si="82" ref="I81:J81">SUM(I82:I87)</f>
        <v>0</v>
      </c>
      <c r="J81" s="47">
        <f t="shared" si="82"/>
        <v>0</v>
      </c>
      <c r="K81" s="47">
        <f>SUM(K82:K87)</f>
        <v>0</v>
      </c>
      <c r="L81" s="47">
        <f t="shared" si="5"/>
        <v>0</v>
      </c>
      <c r="M81" s="48">
        <f t="shared" si="6"/>
        <v>0</v>
      </c>
      <c r="N81" s="54">
        <f t="shared" si="7"/>
        <v>0</v>
      </c>
      <c r="O81" s="99">
        <f t="shared" si="8"/>
        <v>0</v>
      </c>
      <c r="P81" s="48">
        <f t="shared" si="9"/>
        <v>0</v>
      </c>
      <c r="Q81" s="100">
        <f t="shared" si="10"/>
        <v>0</v>
      </c>
      <c r="S81" s="110"/>
      <c r="T81" s="78">
        <f>SUM(T82:T87)</f>
        <v>0</v>
      </c>
      <c r="U81" s="79">
        <f>SUM(U82:U87)</f>
        <v>0</v>
      </c>
      <c r="V81" s="87">
        <f>SUM(V82:V87)</f>
        <v>0</v>
      </c>
      <c r="X81" s="87">
        <f aca="true" t="shared" si="83" ref="X81">SUM(X82:X87)</f>
        <v>0</v>
      </c>
    </row>
    <row r="82" spans="2:24" ht="15">
      <c r="B82" s="139"/>
      <c r="C82" s="137"/>
      <c r="D82" s="120" t="s">
        <v>149</v>
      </c>
      <c r="E82" s="31" t="s">
        <v>81</v>
      </c>
      <c r="F82" s="17"/>
      <c r="G82" s="17"/>
      <c r="H82" s="17">
        <f aca="true" t="shared" si="84" ref="H82:H87">+F82+G82</f>
        <v>0</v>
      </c>
      <c r="I82" s="17"/>
      <c r="J82" s="17"/>
      <c r="K82" s="17">
        <f aca="true" t="shared" si="85" ref="K82:K87">+I82+J82</f>
        <v>0</v>
      </c>
      <c r="L82" s="17">
        <f t="shared" si="5"/>
        <v>0</v>
      </c>
      <c r="M82" s="16">
        <f t="shared" si="6"/>
        <v>0</v>
      </c>
      <c r="N82" s="53">
        <f t="shared" si="7"/>
        <v>0</v>
      </c>
      <c r="O82" s="97">
        <f t="shared" si="8"/>
        <v>0</v>
      </c>
      <c r="P82" s="16">
        <f t="shared" si="9"/>
        <v>0</v>
      </c>
      <c r="Q82" s="98">
        <f t="shared" si="10"/>
        <v>0</v>
      </c>
      <c r="S82" s="108"/>
      <c r="T82" s="74">
        <f aca="true" t="shared" si="86" ref="T82:T87">+L82</f>
        <v>0</v>
      </c>
      <c r="U82" s="75">
        <f aca="true" t="shared" si="87" ref="U82:U87">+O82</f>
        <v>0</v>
      </c>
      <c r="V82" s="115">
        <f aca="true" t="shared" si="88" ref="V82:V87">+T82+U82</f>
        <v>0</v>
      </c>
      <c r="X82" s="86"/>
    </row>
    <row r="83" spans="2:24" ht="15">
      <c r="B83" s="139"/>
      <c r="C83" s="137"/>
      <c r="D83" s="120" t="s">
        <v>150</v>
      </c>
      <c r="E83" s="31" t="s">
        <v>83</v>
      </c>
      <c r="F83" s="17"/>
      <c r="G83" s="17"/>
      <c r="H83" s="17">
        <f t="shared" si="84"/>
        <v>0</v>
      </c>
      <c r="I83" s="17"/>
      <c r="J83" s="17"/>
      <c r="K83" s="17">
        <f t="shared" si="85"/>
        <v>0</v>
      </c>
      <c r="L83" s="17">
        <f t="shared" si="5"/>
        <v>0</v>
      </c>
      <c r="M83" s="16">
        <f t="shared" si="6"/>
        <v>0</v>
      </c>
      <c r="N83" s="53">
        <f t="shared" si="7"/>
        <v>0</v>
      </c>
      <c r="O83" s="97">
        <f t="shared" si="8"/>
        <v>0</v>
      </c>
      <c r="P83" s="16">
        <f t="shared" si="9"/>
        <v>0</v>
      </c>
      <c r="Q83" s="98">
        <f t="shared" si="10"/>
        <v>0</v>
      </c>
      <c r="S83" s="108"/>
      <c r="T83" s="74">
        <f t="shared" si="86"/>
        <v>0</v>
      </c>
      <c r="U83" s="75">
        <f t="shared" si="87"/>
        <v>0</v>
      </c>
      <c r="V83" s="115">
        <f t="shared" si="88"/>
        <v>0</v>
      </c>
      <c r="X83" s="86"/>
    </row>
    <row r="84" spans="2:24" ht="15">
      <c r="B84" s="139"/>
      <c r="C84" s="137"/>
      <c r="D84" s="120" t="s">
        <v>151</v>
      </c>
      <c r="E84" s="31" t="s">
        <v>85</v>
      </c>
      <c r="F84" s="17"/>
      <c r="G84" s="17"/>
      <c r="H84" s="17">
        <f t="shared" si="84"/>
        <v>0</v>
      </c>
      <c r="I84" s="17"/>
      <c r="J84" s="17"/>
      <c r="K84" s="17">
        <f t="shared" si="85"/>
        <v>0</v>
      </c>
      <c r="L84" s="17">
        <f t="shared" si="5"/>
        <v>0</v>
      </c>
      <c r="M84" s="16">
        <f t="shared" si="6"/>
        <v>0</v>
      </c>
      <c r="N84" s="53">
        <f t="shared" si="7"/>
        <v>0</v>
      </c>
      <c r="O84" s="97">
        <f t="shared" si="8"/>
        <v>0</v>
      </c>
      <c r="P84" s="16">
        <f t="shared" si="9"/>
        <v>0</v>
      </c>
      <c r="Q84" s="98">
        <f t="shared" si="10"/>
        <v>0</v>
      </c>
      <c r="S84" s="108"/>
      <c r="T84" s="74">
        <f t="shared" si="86"/>
        <v>0</v>
      </c>
      <c r="U84" s="75">
        <f t="shared" si="87"/>
        <v>0</v>
      </c>
      <c r="V84" s="115">
        <f t="shared" si="88"/>
        <v>0</v>
      </c>
      <c r="X84" s="86"/>
    </row>
    <row r="85" spans="2:24" ht="15">
      <c r="B85" s="139"/>
      <c r="C85" s="137"/>
      <c r="D85" s="120" t="s">
        <v>152</v>
      </c>
      <c r="E85" s="31" t="s">
        <v>87</v>
      </c>
      <c r="F85" s="17"/>
      <c r="G85" s="17"/>
      <c r="H85" s="17">
        <f t="shared" si="84"/>
        <v>0</v>
      </c>
      <c r="I85" s="17"/>
      <c r="J85" s="17"/>
      <c r="K85" s="17">
        <f t="shared" si="85"/>
        <v>0</v>
      </c>
      <c r="L85" s="17">
        <f t="shared" si="5"/>
        <v>0</v>
      </c>
      <c r="M85" s="16">
        <f t="shared" si="6"/>
        <v>0</v>
      </c>
      <c r="N85" s="53">
        <f t="shared" si="7"/>
        <v>0</v>
      </c>
      <c r="O85" s="97">
        <f t="shared" si="8"/>
        <v>0</v>
      </c>
      <c r="P85" s="16">
        <f t="shared" si="9"/>
        <v>0</v>
      </c>
      <c r="Q85" s="98">
        <f t="shared" si="10"/>
        <v>0</v>
      </c>
      <c r="S85" s="108"/>
      <c r="T85" s="74">
        <f t="shared" si="86"/>
        <v>0</v>
      </c>
      <c r="U85" s="75">
        <f t="shared" si="87"/>
        <v>0</v>
      </c>
      <c r="V85" s="115">
        <f t="shared" si="88"/>
        <v>0</v>
      </c>
      <c r="X85" s="86"/>
    </row>
    <row r="86" spans="2:24" ht="15">
      <c r="B86" s="139"/>
      <c r="C86" s="137"/>
      <c r="D86" s="120" t="s">
        <v>153</v>
      </c>
      <c r="E86" s="31" t="s">
        <v>89</v>
      </c>
      <c r="F86" s="17"/>
      <c r="G86" s="17"/>
      <c r="H86" s="17">
        <f t="shared" si="84"/>
        <v>0</v>
      </c>
      <c r="I86" s="17"/>
      <c r="J86" s="17"/>
      <c r="K86" s="17">
        <f t="shared" si="85"/>
        <v>0</v>
      </c>
      <c r="L86" s="17">
        <f aca="true" t="shared" si="89" ref="L86:L149">+F86-I86</f>
        <v>0</v>
      </c>
      <c r="M86" s="16">
        <f aca="true" t="shared" si="90" ref="M86:M149">IF(ISERROR(IF(AND(F86&gt;1,I86=0),0%,IF(AND(F86=0,I86&gt;1),100%,L86/F86))),0,IF(AND(F86&gt;1,I86=0),0%,IF(AND(F86=0,I86&gt;1),100%,L86/F86)))</f>
        <v>0</v>
      </c>
      <c r="N86" s="53">
        <f aca="true" t="shared" si="91" ref="N86:N149">+IF($L$155&lt;1,L86/-$L$155,L86/$L$155)</f>
        <v>0</v>
      </c>
      <c r="O86" s="97">
        <f aca="true" t="shared" si="92" ref="O86:O149">+G86-J86</f>
        <v>0</v>
      </c>
      <c r="P86" s="16">
        <f aca="true" t="shared" si="93" ref="P86:P149">IF(ISERROR(IF(AND(G86&gt;1,J86=0),0%,IF(AND(G86=0,J86&gt;1),100%,O86/G86))),0,IF(AND(G86&gt;1,J86=0),0%,IF(AND(G86=0,J86&gt;1),100%,O86/G86)))</f>
        <v>0</v>
      </c>
      <c r="Q86" s="98">
        <f aca="true" t="shared" si="94" ref="Q86:Q149">+IF($O$155&lt;1,O86/-$O$155,O86/$O$155)</f>
        <v>0</v>
      </c>
      <c r="S86" s="108"/>
      <c r="T86" s="74">
        <f t="shared" si="86"/>
        <v>0</v>
      </c>
      <c r="U86" s="75">
        <f t="shared" si="87"/>
        <v>0</v>
      </c>
      <c r="V86" s="115">
        <f t="shared" si="88"/>
        <v>0</v>
      </c>
      <c r="X86" s="86"/>
    </row>
    <row r="87" spans="2:24" ht="15">
      <c r="B87" s="139"/>
      <c r="C87" s="137"/>
      <c r="D87" s="120" t="s">
        <v>154</v>
      </c>
      <c r="E87" s="31" t="s">
        <v>48</v>
      </c>
      <c r="F87" s="17"/>
      <c r="G87" s="17"/>
      <c r="H87" s="17">
        <f t="shared" si="84"/>
        <v>0</v>
      </c>
      <c r="I87" s="17"/>
      <c r="J87" s="17"/>
      <c r="K87" s="17">
        <f t="shared" si="85"/>
        <v>0</v>
      </c>
      <c r="L87" s="17">
        <f t="shared" si="89"/>
        <v>0</v>
      </c>
      <c r="M87" s="16">
        <f t="shared" si="90"/>
        <v>0</v>
      </c>
      <c r="N87" s="53">
        <f t="shared" si="91"/>
        <v>0</v>
      </c>
      <c r="O87" s="97">
        <f t="shared" si="92"/>
        <v>0</v>
      </c>
      <c r="P87" s="16">
        <f t="shared" si="93"/>
        <v>0</v>
      </c>
      <c r="Q87" s="98">
        <f t="shared" si="94"/>
        <v>0</v>
      </c>
      <c r="S87" s="108"/>
      <c r="T87" s="74">
        <f t="shared" si="86"/>
        <v>0</v>
      </c>
      <c r="U87" s="75">
        <f t="shared" si="87"/>
        <v>0</v>
      </c>
      <c r="V87" s="115">
        <f t="shared" si="88"/>
        <v>0</v>
      </c>
      <c r="X87" s="86"/>
    </row>
    <row r="88" spans="2:24" ht="15">
      <c r="B88" s="139"/>
      <c r="C88" s="137"/>
      <c r="D88" s="121" t="s">
        <v>155</v>
      </c>
      <c r="E88" s="28" t="s">
        <v>156</v>
      </c>
      <c r="F88" s="47">
        <f aca="true" t="shared" si="95" ref="F88:G88">SUM(F89:F94)</f>
        <v>0</v>
      </c>
      <c r="G88" s="47">
        <f t="shared" si="95"/>
        <v>0</v>
      </c>
      <c r="H88" s="47">
        <f>SUM(H89:H94)</f>
        <v>0</v>
      </c>
      <c r="I88" s="47">
        <f aca="true" t="shared" si="96" ref="I88:J88">SUM(I89:I94)</f>
        <v>0</v>
      </c>
      <c r="J88" s="47">
        <f t="shared" si="96"/>
        <v>0</v>
      </c>
      <c r="K88" s="47">
        <f>SUM(K89:K94)</f>
        <v>0</v>
      </c>
      <c r="L88" s="47">
        <f t="shared" si="89"/>
        <v>0</v>
      </c>
      <c r="M88" s="48">
        <f t="shared" si="90"/>
        <v>0</v>
      </c>
      <c r="N88" s="54">
        <f t="shared" si="91"/>
        <v>0</v>
      </c>
      <c r="O88" s="99">
        <f t="shared" si="92"/>
        <v>0</v>
      </c>
      <c r="P88" s="48">
        <f t="shared" si="93"/>
        <v>0</v>
      </c>
      <c r="Q88" s="100">
        <f t="shared" si="94"/>
        <v>0</v>
      </c>
      <c r="S88" s="110"/>
      <c r="T88" s="78">
        <f>SUM(T89:T94)</f>
        <v>0</v>
      </c>
      <c r="U88" s="79">
        <f>SUM(U89:U94)</f>
        <v>0</v>
      </c>
      <c r="V88" s="87">
        <f>SUM(V89:V94)</f>
        <v>0</v>
      </c>
      <c r="X88" s="87">
        <f aca="true" t="shared" si="97" ref="X88">SUM(X89:X94)</f>
        <v>0</v>
      </c>
    </row>
    <row r="89" spans="2:24" ht="15">
      <c r="B89" s="139"/>
      <c r="C89" s="137"/>
      <c r="D89" s="120" t="s">
        <v>157</v>
      </c>
      <c r="E89" s="31" t="s">
        <v>81</v>
      </c>
      <c r="F89" s="17"/>
      <c r="G89" s="17"/>
      <c r="H89" s="17">
        <f aca="true" t="shared" si="98" ref="H89:H94">+F89+G89</f>
        <v>0</v>
      </c>
      <c r="I89" s="17"/>
      <c r="J89" s="17"/>
      <c r="K89" s="17">
        <f aca="true" t="shared" si="99" ref="K89:K94">+I89+J89</f>
        <v>0</v>
      </c>
      <c r="L89" s="17">
        <f t="shared" si="89"/>
        <v>0</v>
      </c>
      <c r="M89" s="16">
        <f t="shared" si="90"/>
        <v>0</v>
      </c>
      <c r="N89" s="53">
        <f t="shared" si="91"/>
        <v>0</v>
      </c>
      <c r="O89" s="97">
        <f t="shared" si="92"/>
        <v>0</v>
      </c>
      <c r="P89" s="16">
        <f t="shared" si="93"/>
        <v>0</v>
      </c>
      <c r="Q89" s="98">
        <f t="shared" si="94"/>
        <v>0</v>
      </c>
      <c r="S89" s="108"/>
      <c r="T89" s="74">
        <f aca="true" t="shared" si="100" ref="T89:T94">+L89</f>
        <v>0</v>
      </c>
      <c r="U89" s="75">
        <f aca="true" t="shared" si="101" ref="U89:U94">+O89</f>
        <v>0</v>
      </c>
      <c r="V89" s="115">
        <f aca="true" t="shared" si="102" ref="V89:V94">+T89+U89</f>
        <v>0</v>
      </c>
      <c r="X89" s="86"/>
    </row>
    <row r="90" spans="2:24" ht="15">
      <c r="B90" s="139"/>
      <c r="C90" s="137"/>
      <c r="D90" s="120" t="s">
        <v>158</v>
      </c>
      <c r="E90" s="31" t="s">
        <v>83</v>
      </c>
      <c r="F90" s="17"/>
      <c r="G90" s="17"/>
      <c r="H90" s="17">
        <f t="shared" si="98"/>
        <v>0</v>
      </c>
      <c r="I90" s="17"/>
      <c r="J90" s="17"/>
      <c r="K90" s="17">
        <f t="shared" si="99"/>
        <v>0</v>
      </c>
      <c r="L90" s="17">
        <f t="shared" si="89"/>
        <v>0</v>
      </c>
      <c r="M90" s="16">
        <f t="shared" si="90"/>
        <v>0</v>
      </c>
      <c r="N90" s="53">
        <f t="shared" si="91"/>
        <v>0</v>
      </c>
      <c r="O90" s="97">
        <f t="shared" si="92"/>
        <v>0</v>
      </c>
      <c r="P90" s="16">
        <f t="shared" si="93"/>
        <v>0</v>
      </c>
      <c r="Q90" s="98">
        <f t="shared" si="94"/>
        <v>0</v>
      </c>
      <c r="S90" s="108"/>
      <c r="T90" s="74">
        <f t="shared" si="100"/>
        <v>0</v>
      </c>
      <c r="U90" s="75">
        <f t="shared" si="101"/>
        <v>0</v>
      </c>
      <c r="V90" s="115">
        <f t="shared" si="102"/>
        <v>0</v>
      </c>
      <c r="X90" s="86"/>
    </row>
    <row r="91" spans="2:24" ht="15">
      <c r="B91" s="139"/>
      <c r="C91" s="137"/>
      <c r="D91" s="120" t="s">
        <v>159</v>
      </c>
      <c r="E91" s="31" t="s">
        <v>85</v>
      </c>
      <c r="F91" s="17"/>
      <c r="G91" s="17"/>
      <c r="H91" s="17">
        <f t="shared" si="98"/>
        <v>0</v>
      </c>
      <c r="I91" s="17"/>
      <c r="J91" s="17"/>
      <c r="K91" s="17">
        <f t="shared" si="99"/>
        <v>0</v>
      </c>
      <c r="L91" s="17">
        <f t="shared" si="89"/>
        <v>0</v>
      </c>
      <c r="M91" s="16">
        <f t="shared" si="90"/>
        <v>0</v>
      </c>
      <c r="N91" s="53">
        <f t="shared" si="91"/>
        <v>0</v>
      </c>
      <c r="O91" s="97">
        <f t="shared" si="92"/>
        <v>0</v>
      </c>
      <c r="P91" s="16">
        <f t="shared" si="93"/>
        <v>0</v>
      </c>
      <c r="Q91" s="98">
        <f t="shared" si="94"/>
        <v>0</v>
      </c>
      <c r="S91" s="108"/>
      <c r="T91" s="74">
        <f t="shared" si="100"/>
        <v>0</v>
      </c>
      <c r="U91" s="75">
        <f t="shared" si="101"/>
        <v>0</v>
      </c>
      <c r="V91" s="115">
        <f t="shared" si="102"/>
        <v>0</v>
      </c>
      <c r="X91" s="86"/>
    </row>
    <row r="92" spans="2:24" ht="15">
      <c r="B92" s="139"/>
      <c r="C92" s="137"/>
      <c r="D92" s="120" t="s">
        <v>160</v>
      </c>
      <c r="E92" s="31" t="s">
        <v>87</v>
      </c>
      <c r="F92" s="17"/>
      <c r="G92" s="17"/>
      <c r="H92" s="17">
        <f t="shared" si="98"/>
        <v>0</v>
      </c>
      <c r="I92" s="17"/>
      <c r="J92" s="17"/>
      <c r="K92" s="17">
        <f t="shared" si="99"/>
        <v>0</v>
      </c>
      <c r="L92" s="17">
        <f t="shared" si="89"/>
        <v>0</v>
      </c>
      <c r="M92" s="16">
        <f t="shared" si="90"/>
        <v>0</v>
      </c>
      <c r="N92" s="53">
        <f t="shared" si="91"/>
        <v>0</v>
      </c>
      <c r="O92" s="97">
        <f t="shared" si="92"/>
        <v>0</v>
      </c>
      <c r="P92" s="16">
        <f t="shared" si="93"/>
        <v>0</v>
      </c>
      <c r="Q92" s="98">
        <f t="shared" si="94"/>
        <v>0</v>
      </c>
      <c r="S92" s="108"/>
      <c r="T92" s="74">
        <f t="shared" si="100"/>
        <v>0</v>
      </c>
      <c r="U92" s="75">
        <f t="shared" si="101"/>
        <v>0</v>
      </c>
      <c r="V92" s="115">
        <f t="shared" si="102"/>
        <v>0</v>
      </c>
      <c r="X92" s="86"/>
    </row>
    <row r="93" spans="2:24" ht="15">
      <c r="B93" s="139"/>
      <c r="C93" s="137"/>
      <c r="D93" s="120" t="s">
        <v>161</v>
      </c>
      <c r="E93" s="31" t="s">
        <v>89</v>
      </c>
      <c r="F93" s="17"/>
      <c r="G93" s="17"/>
      <c r="H93" s="17">
        <f t="shared" si="98"/>
        <v>0</v>
      </c>
      <c r="I93" s="17"/>
      <c r="J93" s="17"/>
      <c r="K93" s="17">
        <f t="shared" si="99"/>
        <v>0</v>
      </c>
      <c r="L93" s="17">
        <f t="shared" si="89"/>
        <v>0</v>
      </c>
      <c r="M93" s="16">
        <f t="shared" si="90"/>
        <v>0</v>
      </c>
      <c r="N93" s="53">
        <f t="shared" si="91"/>
        <v>0</v>
      </c>
      <c r="O93" s="97">
        <f t="shared" si="92"/>
        <v>0</v>
      </c>
      <c r="P93" s="16">
        <f t="shared" si="93"/>
        <v>0</v>
      </c>
      <c r="Q93" s="98">
        <f t="shared" si="94"/>
        <v>0</v>
      </c>
      <c r="S93" s="108"/>
      <c r="T93" s="74">
        <f t="shared" si="100"/>
        <v>0</v>
      </c>
      <c r="U93" s="75">
        <f t="shared" si="101"/>
        <v>0</v>
      </c>
      <c r="V93" s="115">
        <f t="shared" si="102"/>
        <v>0</v>
      </c>
      <c r="X93" s="86"/>
    </row>
    <row r="94" spans="2:24" ht="15">
      <c r="B94" s="139"/>
      <c r="C94" s="137"/>
      <c r="D94" s="120" t="s">
        <v>162</v>
      </c>
      <c r="E94" s="31" t="s">
        <v>48</v>
      </c>
      <c r="F94" s="17"/>
      <c r="G94" s="17"/>
      <c r="H94" s="17">
        <f t="shared" si="98"/>
        <v>0</v>
      </c>
      <c r="I94" s="17"/>
      <c r="J94" s="17"/>
      <c r="K94" s="17">
        <f t="shared" si="99"/>
        <v>0</v>
      </c>
      <c r="L94" s="17">
        <f t="shared" si="89"/>
        <v>0</v>
      </c>
      <c r="M94" s="16">
        <f t="shared" si="90"/>
        <v>0</v>
      </c>
      <c r="N94" s="53">
        <f t="shared" si="91"/>
        <v>0</v>
      </c>
      <c r="O94" s="97">
        <f t="shared" si="92"/>
        <v>0</v>
      </c>
      <c r="P94" s="16">
        <f t="shared" si="93"/>
        <v>0</v>
      </c>
      <c r="Q94" s="98">
        <f t="shared" si="94"/>
        <v>0</v>
      </c>
      <c r="S94" s="108"/>
      <c r="T94" s="74">
        <f t="shared" si="100"/>
        <v>0</v>
      </c>
      <c r="U94" s="75">
        <f t="shared" si="101"/>
        <v>0</v>
      </c>
      <c r="V94" s="115">
        <f t="shared" si="102"/>
        <v>0</v>
      </c>
      <c r="X94" s="86"/>
    </row>
    <row r="95" spans="2:24" ht="15">
      <c r="B95" s="139"/>
      <c r="C95" s="137"/>
      <c r="D95" s="121" t="s">
        <v>163</v>
      </c>
      <c r="E95" s="28" t="s">
        <v>164</v>
      </c>
      <c r="F95" s="47">
        <f aca="true" t="shared" si="103" ref="F95:G95">SUM(F96:F101)+F103</f>
        <v>0</v>
      </c>
      <c r="G95" s="47">
        <f t="shared" si="103"/>
        <v>0</v>
      </c>
      <c r="H95" s="47">
        <f>SUM(H96:H101)+H103</f>
        <v>0</v>
      </c>
      <c r="I95" s="47">
        <f aca="true" t="shared" si="104" ref="I95:J95">SUM(I96:I101)+I103</f>
        <v>0</v>
      </c>
      <c r="J95" s="47">
        <f t="shared" si="104"/>
        <v>0</v>
      </c>
      <c r="K95" s="47">
        <f>SUM(K96:K101)+K103</f>
        <v>0</v>
      </c>
      <c r="L95" s="47">
        <f t="shared" si="89"/>
        <v>0</v>
      </c>
      <c r="M95" s="48">
        <f t="shared" si="90"/>
        <v>0</v>
      </c>
      <c r="N95" s="54">
        <f t="shared" si="91"/>
        <v>0</v>
      </c>
      <c r="O95" s="99">
        <f t="shared" si="92"/>
        <v>0</v>
      </c>
      <c r="P95" s="48">
        <f t="shared" si="93"/>
        <v>0</v>
      </c>
      <c r="Q95" s="100">
        <f t="shared" si="94"/>
        <v>0</v>
      </c>
      <c r="S95" s="110"/>
      <c r="T95" s="78">
        <f>SUM(T96:T103)</f>
        <v>0</v>
      </c>
      <c r="U95" s="79">
        <f>SUM(U96:U103)</f>
        <v>0</v>
      </c>
      <c r="V95" s="87">
        <f>SUM(V96:V103)</f>
        <v>0</v>
      </c>
      <c r="X95" s="87">
        <f aca="true" t="shared" si="105" ref="X95">SUM(X96:X103)</f>
        <v>0</v>
      </c>
    </row>
    <row r="96" spans="2:24" ht="15">
      <c r="B96" s="139"/>
      <c r="C96" s="137"/>
      <c r="D96" s="120" t="s">
        <v>165</v>
      </c>
      <c r="E96" s="31" t="s">
        <v>81</v>
      </c>
      <c r="F96" s="17"/>
      <c r="G96" s="17"/>
      <c r="H96" s="17">
        <f aca="true" t="shared" si="106" ref="H96:H100">+F96+G96</f>
        <v>0</v>
      </c>
      <c r="I96" s="17"/>
      <c r="J96" s="17"/>
      <c r="K96" s="17">
        <f aca="true" t="shared" si="107" ref="K96:K100">+I96+J96</f>
        <v>0</v>
      </c>
      <c r="L96" s="17">
        <f t="shared" si="89"/>
        <v>0</v>
      </c>
      <c r="M96" s="16">
        <f t="shared" si="90"/>
        <v>0</v>
      </c>
      <c r="N96" s="53">
        <f t="shared" si="91"/>
        <v>0</v>
      </c>
      <c r="O96" s="97">
        <f t="shared" si="92"/>
        <v>0</v>
      </c>
      <c r="P96" s="16">
        <f t="shared" si="93"/>
        <v>0</v>
      </c>
      <c r="Q96" s="98">
        <f t="shared" si="94"/>
        <v>0</v>
      </c>
      <c r="S96" s="108"/>
      <c r="T96" s="74">
        <f aca="true" t="shared" si="108" ref="T96:T103">+L96</f>
        <v>0</v>
      </c>
      <c r="U96" s="75">
        <f aca="true" t="shared" si="109" ref="U96:U103">+O96</f>
        <v>0</v>
      </c>
      <c r="V96" s="115">
        <f aca="true" t="shared" si="110" ref="V96:V103">+T96+U96</f>
        <v>0</v>
      </c>
      <c r="X96" s="86"/>
    </row>
    <row r="97" spans="2:24" ht="15">
      <c r="B97" s="139"/>
      <c r="C97" s="137"/>
      <c r="D97" s="120" t="s">
        <v>166</v>
      </c>
      <c r="E97" s="31" t="s">
        <v>83</v>
      </c>
      <c r="F97" s="17"/>
      <c r="G97" s="17"/>
      <c r="H97" s="17">
        <f t="shared" si="106"/>
        <v>0</v>
      </c>
      <c r="I97" s="17"/>
      <c r="J97" s="17"/>
      <c r="K97" s="17">
        <f t="shared" si="107"/>
        <v>0</v>
      </c>
      <c r="L97" s="17">
        <f t="shared" si="89"/>
        <v>0</v>
      </c>
      <c r="M97" s="16">
        <f t="shared" si="90"/>
        <v>0</v>
      </c>
      <c r="N97" s="53">
        <f t="shared" si="91"/>
        <v>0</v>
      </c>
      <c r="O97" s="97">
        <f t="shared" si="92"/>
        <v>0</v>
      </c>
      <c r="P97" s="16">
        <f t="shared" si="93"/>
        <v>0</v>
      </c>
      <c r="Q97" s="98">
        <f t="shared" si="94"/>
        <v>0</v>
      </c>
      <c r="S97" s="108"/>
      <c r="T97" s="74">
        <f t="shared" si="108"/>
        <v>0</v>
      </c>
      <c r="U97" s="75">
        <f t="shared" si="109"/>
        <v>0</v>
      </c>
      <c r="V97" s="115">
        <f t="shared" si="110"/>
        <v>0</v>
      </c>
      <c r="X97" s="86"/>
    </row>
    <row r="98" spans="2:24" ht="15">
      <c r="B98" s="139"/>
      <c r="C98" s="137"/>
      <c r="D98" s="120" t="s">
        <v>167</v>
      </c>
      <c r="E98" s="31" t="s">
        <v>85</v>
      </c>
      <c r="F98" s="17"/>
      <c r="G98" s="17"/>
      <c r="H98" s="17">
        <f t="shared" si="106"/>
        <v>0</v>
      </c>
      <c r="I98" s="17"/>
      <c r="J98" s="17"/>
      <c r="K98" s="17">
        <f t="shared" si="107"/>
        <v>0</v>
      </c>
      <c r="L98" s="17">
        <f t="shared" si="89"/>
        <v>0</v>
      </c>
      <c r="M98" s="16">
        <f t="shared" si="90"/>
        <v>0</v>
      </c>
      <c r="N98" s="53">
        <f t="shared" si="91"/>
        <v>0</v>
      </c>
      <c r="O98" s="97">
        <f t="shared" si="92"/>
        <v>0</v>
      </c>
      <c r="P98" s="16">
        <f t="shared" si="93"/>
        <v>0</v>
      </c>
      <c r="Q98" s="98">
        <f t="shared" si="94"/>
        <v>0</v>
      </c>
      <c r="S98" s="108"/>
      <c r="T98" s="74">
        <f t="shared" si="108"/>
        <v>0</v>
      </c>
      <c r="U98" s="75">
        <f t="shared" si="109"/>
        <v>0</v>
      </c>
      <c r="V98" s="115">
        <f t="shared" si="110"/>
        <v>0</v>
      </c>
      <c r="X98" s="86"/>
    </row>
    <row r="99" spans="2:24" ht="15">
      <c r="B99" s="139"/>
      <c r="C99" s="137"/>
      <c r="D99" s="120" t="s">
        <v>168</v>
      </c>
      <c r="E99" s="31" t="s">
        <v>87</v>
      </c>
      <c r="F99" s="17"/>
      <c r="G99" s="17"/>
      <c r="H99" s="17">
        <f t="shared" si="106"/>
        <v>0</v>
      </c>
      <c r="I99" s="17"/>
      <c r="J99" s="17"/>
      <c r="K99" s="17">
        <f t="shared" si="107"/>
        <v>0</v>
      </c>
      <c r="L99" s="17">
        <f t="shared" si="89"/>
        <v>0</v>
      </c>
      <c r="M99" s="16">
        <f t="shared" si="90"/>
        <v>0</v>
      </c>
      <c r="N99" s="53">
        <f t="shared" si="91"/>
        <v>0</v>
      </c>
      <c r="O99" s="97">
        <f t="shared" si="92"/>
        <v>0</v>
      </c>
      <c r="P99" s="16">
        <f t="shared" si="93"/>
        <v>0</v>
      </c>
      <c r="Q99" s="98">
        <f t="shared" si="94"/>
        <v>0</v>
      </c>
      <c r="S99" s="108"/>
      <c r="T99" s="74">
        <f t="shared" si="108"/>
        <v>0</v>
      </c>
      <c r="U99" s="75">
        <f t="shared" si="109"/>
        <v>0</v>
      </c>
      <c r="V99" s="115">
        <f t="shared" si="110"/>
        <v>0</v>
      </c>
      <c r="X99" s="86"/>
    </row>
    <row r="100" spans="2:24" ht="15">
      <c r="B100" s="139"/>
      <c r="C100" s="137"/>
      <c r="D100" s="120" t="s">
        <v>169</v>
      </c>
      <c r="E100" s="31" t="s">
        <v>89</v>
      </c>
      <c r="F100" s="17"/>
      <c r="G100" s="17"/>
      <c r="H100" s="17">
        <f t="shared" si="106"/>
        <v>0</v>
      </c>
      <c r="I100" s="17"/>
      <c r="J100" s="17"/>
      <c r="K100" s="17">
        <f t="shared" si="107"/>
        <v>0</v>
      </c>
      <c r="L100" s="17">
        <f t="shared" si="89"/>
        <v>0</v>
      </c>
      <c r="M100" s="16">
        <f t="shared" si="90"/>
        <v>0</v>
      </c>
      <c r="N100" s="53">
        <f t="shared" si="91"/>
        <v>0</v>
      </c>
      <c r="O100" s="97">
        <f t="shared" si="92"/>
        <v>0</v>
      </c>
      <c r="P100" s="16">
        <f t="shared" si="93"/>
        <v>0</v>
      </c>
      <c r="Q100" s="98">
        <f t="shared" si="94"/>
        <v>0</v>
      </c>
      <c r="S100" s="108"/>
      <c r="T100" s="74">
        <f t="shared" si="108"/>
        <v>0</v>
      </c>
      <c r="U100" s="75">
        <f t="shared" si="109"/>
        <v>0</v>
      </c>
      <c r="V100" s="115">
        <f t="shared" si="110"/>
        <v>0</v>
      </c>
      <c r="X100" s="86"/>
    </row>
    <row r="101" spans="2:24" ht="15">
      <c r="B101" s="139"/>
      <c r="C101" s="137"/>
      <c r="D101" s="120" t="s">
        <v>170</v>
      </c>
      <c r="E101" s="31" t="s">
        <v>171</v>
      </c>
      <c r="F101" s="17">
        <f aca="true" t="shared" si="111" ref="F101:G101">+F102</f>
        <v>0</v>
      </c>
      <c r="G101" s="17">
        <f t="shared" si="111"/>
        <v>0</v>
      </c>
      <c r="H101" s="17">
        <f>+H102</f>
        <v>0</v>
      </c>
      <c r="I101" s="17">
        <f aca="true" t="shared" si="112" ref="I101:J101">+I102</f>
        <v>0</v>
      </c>
      <c r="J101" s="17">
        <f t="shared" si="112"/>
        <v>0</v>
      </c>
      <c r="K101" s="17">
        <f>+K102</f>
        <v>0</v>
      </c>
      <c r="L101" s="17">
        <f t="shared" si="89"/>
        <v>0</v>
      </c>
      <c r="M101" s="16">
        <f t="shared" si="90"/>
        <v>0</v>
      </c>
      <c r="N101" s="53">
        <f t="shared" si="91"/>
        <v>0</v>
      </c>
      <c r="O101" s="97">
        <f t="shared" si="92"/>
        <v>0</v>
      </c>
      <c r="P101" s="16">
        <f t="shared" si="93"/>
        <v>0</v>
      </c>
      <c r="Q101" s="98">
        <f t="shared" si="94"/>
        <v>0</v>
      </c>
      <c r="S101" s="108"/>
      <c r="T101" s="74">
        <f t="shared" si="108"/>
        <v>0</v>
      </c>
      <c r="U101" s="75">
        <f t="shared" si="109"/>
        <v>0</v>
      </c>
      <c r="V101" s="115">
        <f t="shared" si="110"/>
        <v>0</v>
      </c>
      <c r="X101" s="86"/>
    </row>
    <row r="102" spans="2:24" ht="15">
      <c r="B102" s="139"/>
      <c r="C102" s="137"/>
      <c r="D102" s="120" t="s">
        <v>172</v>
      </c>
      <c r="E102" s="34" t="s">
        <v>173</v>
      </c>
      <c r="F102" s="17"/>
      <c r="G102" s="17"/>
      <c r="H102" s="17">
        <f>+F102+G102</f>
        <v>0</v>
      </c>
      <c r="I102" s="17"/>
      <c r="J102" s="17"/>
      <c r="K102" s="17">
        <f>+I102+J102</f>
        <v>0</v>
      </c>
      <c r="L102" s="17">
        <f t="shared" si="89"/>
        <v>0</v>
      </c>
      <c r="M102" s="16">
        <f t="shared" si="90"/>
        <v>0</v>
      </c>
      <c r="N102" s="53">
        <f t="shared" si="91"/>
        <v>0</v>
      </c>
      <c r="O102" s="97">
        <f t="shared" si="92"/>
        <v>0</v>
      </c>
      <c r="P102" s="16">
        <f t="shared" si="93"/>
        <v>0</v>
      </c>
      <c r="Q102" s="98">
        <f t="shared" si="94"/>
        <v>0</v>
      </c>
      <c r="S102" s="108"/>
      <c r="T102" s="74">
        <f t="shared" si="108"/>
        <v>0</v>
      </c>
      <c r="U102" s="75">
        <f t="shared" si="109"/>
        <v>0</v>
      </c>
      <c r="V102" s="115">
        <f t="shared" si="110"/>
        <v>0</v>
      </c>
      <c r="X102" s="86"/>
    </row>
    <row r="103" spans="2:24" ht="15">
      <c r="B103" s="139"/>
      <c r="C103" s="137"/>
      <c r="D103" s="122" t="s">
        <v>174</v>
      </c>
      <c r="E103" s="35" t="s">
        <v>48</v>
      </c>
      <c r="F103" s="17"/>
      <c r="G103" s="17"/>
      <c r="H103" s="17">
        <f>+F103+G103</f>
        <v>0</v>
      </c>
      <c r="I103" s="17"/>
      <c r="J103" s="17"/>
      <c r="K103" s="17">
        <f>+I103+J103</f>
        <v>0</v>
      </c>
      <c r="L103" s="17">
        <f t="shared" si="89"/>
        <v>0</v>
      </c>
      <c r="M103" s="16">
        <f t="shared" si="90"/>
        <v>0</v>
      </c>
      <c r="N103" s="53">
        <f t="shared" si="91"/>
        <v>0</v>
      </c>
      <c r="O103" s="97">
        <f t="shared" si="92"/>
        <v>0</v>
      </c>
      <c r="P103" s="16">
        <f t="shared" si="93"/>
        <v>0</v>
      </c>
      <c r="Q103" s="98">
        <f t="shared" si="94"/>
        <v>0</v>
      </c>
      <c r="S103" s="108"/>
      <c r="T103" s="74">
        <f t="shared" si="108"/>
        <v>0</v>
      </c>
      <c r="U103" s="75">
        <f t="shared" si="109"/>
        <v>0</v>
      </c>
      <c r="V103" s="115">
        <f t="shared" si="110"/>
        <v>0</v>
      </c>
      <c r="X103" s="86"/>
    </row>
    <row r="104" spans="2:24" ht="15">
      <c r="B104" s="139"/>
      <c r="C104" s="137"/>
      <c r="D104" s="121" t="s">
        <v>175</v>
      </c>
      <c r="E104" s="28" t="s">
        <v>176</v>
      </c>
      <c r="F104" s="47">
        <f aca="true" t="shared" si="113" ref="F104:G104">SUM(F105:F110)</f>
        <v>0</v>
      </c>
      <c r="G104" s="47">
        <f t="shared" si="113"/>
        <v>0</v>
      </c>
      <c r="H104" s="47">
        <f>SUM(H105:H110)</f>
        <v>0</v>
      </c>
      <c r="I104" s="47">
        <f aca="true" t="shared" si="114" ref="I104:J104">SUM(I105:I110)</f>
        <v>0</v>
      </c>
      <c r="J104" s="47">
        <f t="shared" si="114"/>
        <v>0</v>
      </c>
      <c r="K104" s="47">
        <f>SUM(K105:K110)</f>
        <v>0</v>
      </c>
      <c r="L104" s="47">
        <f t="shared" si="89"/>
        <v>0</v>
      </c>
      <c r="M104" s="48">
        <f t="shared" si="90"/>
        <v>0</v>
      </c>
      <c r="N104" s="54">
        <f t="shared" si="91"/>
        <v>0</v>
      </c>
      <c r="O104" s="99">
        <f t="shared" si="92"/>
        <v>0</v>
      </c>
      <c r="P104" s="48">
        <f t="shared" si="93"/>
        <v>0</v>
      </c>
      <c r="Q104" s="100">
        <f t="shared" si="94"/>
        <v>0</v>
      </c>
      <c r="S104" s="110"/>
      <c r="T104" s="78">
        <f>SUM(T105:T110)</f>
        <v>0</v>
      </c>
      <c r="U104" s="79">
        <f>SUM(U105:U110)</f>
        <v>0</v>
      </c>
      <c r="V104" s="87">
        <f>SUM(V105:V110)</f>
        <v>0</v>
      </c>
      <c r="X104" s="87">
        <f aca="true" t="shared" si="115" ref="X104">SUM(X105:X110)</f>
        <v>0</v>
      </c>
    </row>
    <row r="105" spans="2:24" ht="15">
      <c r="B105" s="139"/>
      <c r="C105" s="137"/>
      <c r="D105" s="120" t="s">
        <v>177</v>
      </c>
      <c r="E105" s="31" t="s">
        <v>81</v>
      </c>
      <c r="F105" s="17"/>
      <c r="G105" s="17"/>
      <c r="H105" s="17">
        <f>+F105+G105</f>
        <v>0</v>
      </c>
      <c r="I105" s="17"/>
      <c r="J105" s="17"/>
      <c r="K105" s="17">
        <f>+I105+J105</f>
        <v>0</v>
      </c>
      <c r="L105" s="17">
        <f t="shared" si="89"/>
        <v>0</v>
      </c>
      <c r="M105" s="16">
        <f t="shared" si="90"/>
        <v>0</v>
      </c>
      <c r="N105" s="53">
        <f t="shared" si="91"/>
        <v>0</v>
      </c>
      <c r="O105" s="97">
        <f t="shared" si="92"/>
        <v>0</v>
      </c>
      <c r="P105" s="16">
        <f t="shared" si="93"/>
        <v>0</v>
      </c>
      <c r="Q105" s="98">
        <f t="shared" si="94"/>
        <v>0</v>
      </c>
      <c r="S105" s="108"/>
      <c r="T105" s="74">
        <f aca="true" t="shared" si="116" ref="T105:T110">+L105</f>
        <v>0</v>
      </c>
      <c r="U105" s="75">
        <f aca="true" t="shared" si="117" ref="U105:U110">+O105</f>
        <v>0</v>
      </c>
      <c r="V105" s="115">
        <f aca="true" t="shared" si="118" ref="V105:V110">+T105+U105</f>
        <v>0</v>
      </c>
      <c r="X105" s="86"/>
    </row>
    <row r="106" spans="2:24" ht="15">
      <c r="B106" s="139"/>
      <c r="C106" s="137"/>
      <c r="D106" s="120" t="s">
        <v>178</v>
      </c>
      <c r="E106" s="31" t="s">
        <v>83</v>
      </c>
      <c r="F106" s="17"/>
      <c r="G106" s="17"/>
      <c r="H106" s="17">
        <f aca="true" t="shared" si="119" ref="H106:H110">+F106+G106</f>
        <v>0</v>
      </c>
      <c r="I106" s="17"/>
      <c r="J106" s="17"/>
      <c r="K106" s="17">
        <f aca="true" t="shared" si="120" ref="K106:K110">+I106+J106</f>
        <v>0</v>
      </c>
      <c r="L106" s="17">
        <f t="shared" si="89"/>
        <v>0</v>
      </c>
      <c r="M106" s="16">
        <f t="shared" si="90"/>
        <v>0</v>
      </c>
      <c r="N106" s="53">
        <f t="shared" si="91"/>
        <v>0</v>
      </c>
      <c r="O106" s="97">
        <f t="shared" si="92"/>
        <v>0</v>
      </c>
      <c r="P106" s="16">
        <f t="shared" si="93"/>
        <v>0</v>
      </c>
      <c r="Q106" s="98">
        <f t="shared" si="94"/>
        <v>0</v>
      </c>
      <c r="S106" s="108"/>
      <c r="T106" s="74">
        <f t="shared" si="116"/>
        <v>0</v>
      </c>
      <c r="U106" s="75">
        <f t="shared" si="117"/>
        <v>0</v>
      </c>
      <c r="V106" s="115">
        <f t="shared" si="118"/>
        <v>0</v>
      </c>
      <c r="X106" s="86"/>
    </row>
    <row r="107" spans="2:24" ht="15">
      <c r="B107" s="139"/>
      <c r="C107" s="137"/>
      <c r="D107" s="120" t="s">
        <v>179</v>
      </c>
      <c r="E107" s="31" t="s">
        <v>85</v>
      </c>
      <c r="F107" s="17"/>
      <c r="G107" s="17"/>
      <c r="H107" s="17">
        <f t="shared" si="119"/>
        <v>0</v>
      </c>
      <c r="I107" s="17"/>
      <c r="J107" s="17"/>
      <c r="K107" s="17">
        <f t="shared" si="120"/>
        <v>0</v>
      </c>
      <c r="L107" s="17">
        <f t="shared" si="89"/>
        <v>0</v>
      </c>
      <c r="M107" s="16">
        <f t="shared" si="90"/>
        <v>0</v>
      </c>
      <c r="N107" s="53">
        <f t="shared" si="91"/>
        <v>0</v>
      </c>
      <c r="O107" s="97">
        <f t="shared" si="92"/>
        <v>0</v>
      </c>
      <c r="P107" s="16">
        <f t="shared" si="93"/>
        <v>0</v>
      </c>
      <c r="Q107" s="98">
        <f t="shared" si="94"/>
        <v>0</v>
      </c>
      <c r="S107" s="108"/>
      <c r="T107" s="74">
        <f t="shared" si="116"/>
        <v>0</v>
      </c>
      <c r="U107" s="75">
        <f t="shared" si="117"/>
        <v>0</v>
      </c>
      <c r="V107" s="115">
        <f t="shared" si="118"/>
        <v>0</v>
      </c>
      <c r="X107" s="86"/>
    </row>
    <row r="108" spans="2:24" ht="15">
      <c r="B108" s="139"/>
      <c r="C108" s="137"/>
      <c r="D108" s="120" t="s">
        <v>180</v>
      </c>
      <c r="E108" s="31" t="s">
        <v>87</v>
      </c>
      <c r="F108" s="17"/>
      <c r="G108" s="17"/>
      <c r="H108" s="17">
        <f t="shared" si="119"/>
        <v>0</v>
      </c>
      <c r="I108" s="17"/>
      <c r="J108" s="17"/>
      <c r="K108" s="17">
        <f t="shared" si="120"/>
        <v>0</v>
      </c>
      <c r="L108" s="17">
        <f t="shared" si="89"/>
        <v>0</v>
      </c>
      <c r="M108" s="16">
        <f t="shared" si="90"/>
        <v>0</v>
      </c>
      <c r="N108" s="53">
        <f t="shared" si="91"/>
        <v>0</v>
      </c>
      <c r="O108" s="97">
        <f t="shared" si="92"/>
        <v>0</v>
      </c>
      <c r="P108" s="16">
        <f t="shared" si="93"/>
        <v>0</v>
      </c>
      <c r="Q108" s="98">
        <f t="shared" si="94"/>
        <v>0</v>
      </c>
      <c r="S108" s="108"/>
      <c r="T108" s="74">
        <f t="shared" si="116"/>
        <v>0</v>
      </c>
      <c r="U108" s="75">
        <f t="shared" si="117"/>
        <v>0</v>
      </c>
      <c r="V108" s="115">
        <f t="shared" si="118"/>
        <v>0</v>
      </c>
      <c r="X108" s="86"/>
    </row>
    <row r="109" spans="2:24" ht="15">
      <c r="B109" s="139"/>
      <c r="C109" s="137"/>
      <c r="D109" s="120" t="s">
        <v>181</v>
      </c>
      <c r="E109" s="31" t="s">
        <v>89</v>
      </c>
      <c r="F109" s="17"/>
      <c r="G109" s="17"/>
      <c r="H109" s="17">
        <f t="shared" si="119"/>
        <v>0</v>
      </c>
      <c r="I109" s="17"/>
      <c r="J109" s="17"/>
      <c r="K109" s="17">
        <f t="shared" si="120"/>
        <v>0</v>
      </c>
      <c r="L109" s="17">
        <f t="shared" si="89"/>
        <v>0</v>
      </c>
      <c r="M109" s="16">
        <f t="shared" si="90"/>
        <v>0</v>
      </c>
      <c r="N109" s="53">
        <f t="shared" si="91"/>
        <v>0</v>
      </c>
      <c r="O109" s="97">
        <f t="shared" si="92"/>
        <v>0</v>
      </c>
      <c r="P109" s="16">
        <f t="shared" si="93"/>
        <v>0</v>
      </c>
      <c r="Q109" s="98">
        <f t="shared" si="94"/>
        <v>0</v>
      </c>
      <c r="S109" s="108"/>
      <c r="T109" s="74">
        <f t="shared" si="116"/>
        <v>0</v>
      </c>
      <c r="U109" s="75">
        <f t="shared" si="117"/>
        <v>0</v>
      </c>
      <c r="V109" s="115">
        <f t="shared" si="118"/>
        <v>0</v>
      </c>
      <c r="X109" s="86"/>
    </row>
    <row r="110" spans="2:24" ht="15">
      <c r="B110" s="139"/>
      <c r="C110" s="137"/>
      <c r="D110" s="120" t="s">
        <v>182</v>
      </c>
      <c r="E110" s="31" t="s">
        <v>48</v>
      </c>
      <c r="F110" s="17"/>
      <c r="G110" s="17"/>
      <c r="H110" s="17">
        <f t="shared" si="119"/>
        <v>0</v>
      </c>
      <c r="I110" s="17"/>
      <c r="J110" s="17"/>
      <c r="K110" s="17">
        <f t="shared" si="120"/>
        <v>0</v>
      </c>
      <c r="L110" s="17">
        <f t="shared" si="89"/>
        <v>0</v>
      </c>
      <c r="M110" s="16">
        <f t="shared" si="90"/>
        <v>0</v>
      </c>
      <c r="N110" s="53">
        <f t="shared" si="91"/>
        <v>0</v>
      </c>
      <c r="O110" s="97">
        <f t="shared" si="92"/>
        <v>0</v>
      </c>
      <c r="P110" s="16">
        <f t="shared" si="93"/>
        <v>0</v>
      </c>
      <c r="Q110" s="98">
        <f t="shared" si="94"/>
        <v>0</v>
      </c>
      <c r="S110" s="108"/>
      <c r="T110" s="74">
        <f t="shared" si="116"/>
        <v>0</v>
      </c>
      <c r="U110" s="75">
        <f t="shared" si="117"/>
        <v>0</v>
      </c>
      <c r="V110" s="115">
        <f t="shared" si="118"/>
        <v>0</v>
      </c>
      <c r="X110" s="86"/>
    </row>
    <row r="111" spans="2:24" ht="15">
      <c r="B111" s="139"/>
      <c r="C111" s="137"/>
      <c r="D111" s="121" t="s">
        <v>183</v>
      </c>
      <c r="E111" s="28" t="s">
        <v>184</v>
      </c>
      <c r="F111" s="47">
        <f aca="true" t="shared" si="121" ref="F111:G111">SUM(F112:F117)</f>
        <v>0</v>
      </c>
      <c r="G111" s="47">
        <f t="shared" si="121"/>
        <v>0</v>
      </c>
      <c r="H111" s="47">
        <f>SUM(H112:H117)</f>
        <v>0</v>
      </c>
      <c r="I111" s="47">
        <f aca="true" t="shared" si="122" ref="I111:J111">SUM(I112:I117)</f>
        <v>0</v>
      </c>
      <c r="J111" s="47">
        <f t="shared" si="122"/>
        <v>0</v>
      </c>
      <c r="K111" s="47">
        <f>SUM(K112:K117)</f>
        <v>0</v>
      </c>
      <c r="L111" s="47">
        <f t="shared" si="89"/>
        <v>0</v>
      </c>
      <c r="M111" s="48">
        <f t="shared" si="90"/>
        <v>0</v>
      </c>
      <c r="N111" s="54">
        <f t="shared" si="91"/>
        <v>0</v>
      </c>
      <c r="O111" s="99">
        <f t="shared" si="92"/>
        <v>0</v>
      </c>
      <c r="P111" s="48">
        <f t="shared" si="93"/>
        <v>0</v>
      </c>
      <c r="Q111" s="100">
        <f t="shared" si="94"/>
        <v>0</v>
      </c>
      <c r="S111" s="110"/>
      <c r="T111" s="78">
        <f>SUM(T112:T117)</f>
        <v>0</v>
      </c>
      <c r="U111" s="79">
        <f>SUM(U112:U117)</f>
        <v>0</v>
      </c>
      <c r="V111" s="87">
        <f>SUM(V112:V117)</f>
        <v>0</v>
      </c>
      <c r="X111" s="87">
        <f aca="true" t="shared" si="123" ref="X111">SUM(X112:X117)</f>
        <v>0</v>
      </c>
    </row>
    <row r="112" spans="2:24" ht="15">
      <c r="B112" s="139"/>
      <c r="C112" s="137"/>
      <c r="D112" s="120" t="s">
        <v>185</v>
      </c>
      <c r="E112" s="31" t="s">
        <v>81</v>
      </c>
      <c r="F112" s="17"/>
      <c r="G112" s="17"/>
      <c r="H112" s="17">
        <f aca="true" t="shared" si="124" ref="H112:H117">+F112+G112</f>
        <v>0</v>
      </c>
      <c r="I112" s="17"/>
      <c r="J112" s="17"/>
      <c r="K112" s="17">
        <f aca="true" t="shared" si="125" ref="K112:K117">+I112+J112</f>
        <v>0</v>
      </c>
      <c r="L112" s="17">
        <f t="shared" si="89"/>
        <v>0</v>
      </c>
      <c r="M112" s="16">
        <f t="shared" si="90"/>
        <v>0</v>
      </c>
      <c r="N112" s="53">
        <f t="shared" si="91"/>
        <v>0</v>
      </c>
      <c r="O112" s="97">
        <f t="shared" si="92"/>
        <v>0</v>
      </c>
      <c r="P112" s="16">
        <f t="shared" si="93"/>
        <v>0</v>
      </c>
      <c r="Q112" s="98">
        <f t="shared" si="94"/>
        <v>0</v>
      </c>
      <c r="S112" s="108"/>
      <c r="T112" s="74">
        <f aca="true" t="shared" si="126" ref="T112:T117">+L112</f>
        <v>0</v>
      </c>
      <c r="U112" s="75">
        <f aca="true" t="shared" si="127" ref="U112:U117">+O112</f>
        <v>0</v>
      </c>
      <c r="V112" s="115">
        <f aca="true" t="shared" si="128" ref="V112:V117">+T112+U112</f>
        <v>0</v>
      </c>
      <c r="X112" s="86"/>
    </row>
    <row r="113" spans="2:24" ht="15">
      <c r="B113" s="139"/>
      <c r="C113" s="137"/>
      <c r="D113" s="120" t="s">
        <v>186</v>
      </c>
      <c r="E113" s="31" t="s">
        <v>83</v>
      </c>
      <c r="F113" s="17"/>
      <c r="G113" s="17"/>
      <c r="H113" s="17">
        <f t="shared" si="124"/>
        <v>0</v>
      </c>
      <c r="I113" s="17"/>
      <c r="J113" s="17"/>
      <c r="K113" s="17">
        <f t="shared" si="125"/>
        <v>0</v>
      </c>
      <c r="L113" s="17">
        <f t="shared" si="89"/>
        <v>0</v>
      </c>
      <c r="M113" s="16">
        <f t="shared" si="90"/>
        <v>0</v>
      </c>
      <c r="N113" s="53">
        <f t="shared" si="91"/>
        <v>0</v>
      </c>
      <c r="O113" s="97">
        <f t="shared" si="92"/>
        <v>0</v>
      </c>
      <c r="P113" s="16">
        <f t="shared" si="93"/>
        <v>0</v>
      </c>
      <c r="Q113" s="98">
        <f t="shared" si="94"/>
        <v>0</v>
      </c>
      <c r="S113" s="108"/>
      <c r="T113" s="74">
        <f t="shared" si="126"/>
        <v>0</v>
      </c>
      <c r="U113" s="75">
        <f t="shared" si="127"/>
        <v>0</v>
      </c>
      <c r="V113" s="115">
        <f t="shared" si="128"/>
        <v>0</v>
      </c>
      <c r="X113" s="86"/>
    </row>
    <row r="114" spans="2:24" ht="15">
      <c r="B114" s="139"/>
      <c r="C114" s="137"/>
      <c r="D114" s="120" t="s">
        <v>187</v>
      </c>
      <c r="E114" s="31" t="s">
        <v>85</v>
      </c>
      <c r="F114" s="17"/>
      <c r="G114" s="17"/>
      <c r="H114" s="17">
        <f t="shared" si="124"/>
        <v>0</v>
      </c>
      <c r="I114" s="17"/>
      <c r="J114" s="17"/>
      <c r="K114" s="17">
        <f t="shared" si="125"/>
        <v>0</v>
      </c>
      <c r="L114" s="17">
        <f t="shared" si="89"/>
        <v>0</v>
      </c>
      <c r="M114" s="16">
        <f t="shared" si="90"/>
        <v>0</v>
      </c>
      <c r="N114" s="53">
        <f t="shared" si="91"/>
        <v>0</v>
      </c>
      <c r="O114" s="97">
        <f t="shared" si="92"/>
        <v>0</v>
      </c>
      <c r="P114" s="16">
        <f t="shared" si="93"/>
        <v>0</v>
      </c>
      <c r="Q114" s="98">
        <f t="shared" si="94"/>
        <v>0</v>
      </c>
      <c r="S114" s="108"/>
      <c r="T114" s="74">
        <f t="shared" si="126"/>
        <v>0</v>
      </c>
      <c r="U114" s="75">
        <f t="shared" si="127"/>
        <v>0</v>
      </c>
      <c r="V114" s="115">
        <f t="shared" si="128"/>
        <v>0</v>
      </c>
      <c r="X114" s="86"/>
    </row>
    <row r="115" spans="2:24" ht="15">
      <c r="B115" s="139"/>
      <c r="C115" s="137"/>
      <c r="D115" s="120" t="s">
        <v>188</v>
      </c>
      <c r="E115" s="31" t="s">
        <v>87</v>
      </c>
      <c r="F115" s="17"/>
      <c r="G115" s="17"/>
      <c r="H115" s="17">
        <f t="shared" si="124"/>
        <v>0</v>
      </c>
      <c r="I115" s="17"/>
      <c r="J115" s="17"/>
      <c r="K115" s="17">
        <f t="shared" si="125"/>
        <v>0</v>
      </c>
      <c r="L115" s="17">
        <f t="shared" si="89"/>
        <v>0</v>
      </c>
      <c r="M115" s="16">
        <f t="shared" si="90"/>
        <v>0</v>
      </c>
      <c r="N115" s="53">
        <f t="shared" si="91"/>
        <v>0</v>
      </c>
      <c r="O115" s="97">
        <f t="shared" si="92"/>
        <v>0</v>
      </c>
      <c r="P115" s="16">
        <f t="shared" si="93"/>
        <v>0</v>
      </c>
      <c r="Q115" s="98">
        <f t="shared" si="94"/>
        <v>0</v>
      </c>
      <c r="S115" s="108"/>
      <c r="T115" s="74">
        <f t="shared" si="126"/>
        <v>0</v>
      </c>
      <c r="U115" s="75">
        <f t="shared" si="127"/>
        <v>0</v>
      </c>
      <c r="V115" s="115">
        <f t="shared" si="128"/>
        <v>0</v>
      </c>
      <c r="X115" s="86"/>
    </row>
    <row r="116" spans="2:24" ht="15">
      <c r="B116" s="139"/>
      <c r="C116" s="137"/>
      <c r="D116" s="120" t="s">
        <v>189</v>
      </c>
      <c r="E116" s="31" t="s">
        <v>89</v>
      </c>
      <c r="F116" s="17"/>
      <c r="G116" s="17"/>
      <c r="H116" s="17">
        <f t="shared" si="124"/>
        <v>0</v>
      </c>
      <c r="I116" s="17"/>
      <c r="J116" s="17"/>
      <c r="K116" s="17">
        <f t="shared" si="125"/>
        <v>0</v>
      </c>
      <c r="L116" s="17">
        <f t="shared" si="89"/>
        <v>0</v>
      </c>
      <c r="M116" s="16">
        <f t="shared" si="90"/>
        <v>0</v>
      </c>
      <c r="N116" s="53">
        <f t="shared" si="91"/>
        <v>0</v>
      </c>
      <c r="O116" s="97">
        <f t="shared" si="92"/>
        <v>0</v>
      </c>
      <c r="P116" s="16">
        <f t="shared" si="93"/>
        <v>0</v>
      </c>
      <c r="Q116" s="98">
        <f t="shared" si="94"/>
        <v>0</v>
      </c>
      <c r="S116" s="108"/>
      <c r="T116" s="74">
        <f t="shared" si="126"/>
        <v>0</v>
      </c>
      <c r="U116" s="75">
        <f t="shared" si="127"/>
        <v>0</v>
      </c>
      <c r="V116" s="115">
        <f t="shared" si="128"/>
        <v>0</v>
      </c>
      <c r="X116" s="86"/>
    </row>
    <row r="117" spans="2:24" ht="15">
      <c r="B117" s="139"/>
      <c r="C117" s="137"/>
      <c r="D117" s="120" t="s">
        <v>190</v>
      </c>
      <c r="E117" s="31" t="s">
        <v>48</v>
      </c>
      <c r="F117" s="17"/>
      <c r="G117" s="17"/>
      <c r="H117" s="17">
        <f t="shared" si="124"/>
        <v>0</v>
      </c>
      <c r="I117" s="17"/>
      <c r="J117" s="17"/>
      <c r="K117" s="17">
        <f t="shared" si="125"/>
        <v>0</v>
      </c>
      <c r="L117" s="17">
        <f t="shared" si="89"/>
        <v>0</v>
      </c>
      <c r="M117" s="16">
        <f t="shared" si="90"/>
        <v>0</v>
      </c>
      <c r="N117" s="53">
        <f t="shared" si="91"/>
        <v>0</v>
      </c>
      <c r="O117" s="97">
        <f t="shared" si="92"/>
        <v>0</v>
      </c>
      <c r="P117" s="16">
        <f t="shared" si="93"/>
        <v>0</v>
      </c>
      <c r="Q117" s="98">
        <f t="shared" si="94"/>
        <v>0</v>
      </c>
      <c r="S117" s="108"/>
      <c r="T117" s="74">
        <f t="shared" si="126"/>
        <v>0</v>
      </c>
      <c r="U117" s="75">
        <f t="shared" si="127"/>
        <v>0</v>
      </c>
      <c r="V117" s="115">
        <f t="shared" si="128"/>
        <v>0</v>
      </c>
      <c r="X117" s="86"/>
    </row>
    <row r="118" spans="2:24" ht="15">
      <c r="B118" s="139"/>
      <c r="C118" s="137"/>
      <c r="D118" s="121" t="s">
        <v>191</v>
      </c>
      <c r="E118" s="28" t="s">
        <v>192</v>
      </c>
      <c r="F118" s="47">
        <f aca="true" t="shared" si="129" ref="F118:G118">SUM(F119:F124)</f>
        <v>0</v>
      </c>
      <c r="G118" s="47">
        <f t="shared" si="129"/>
        <v>0</v>
      </c>
      <c r="H118" s="47">
        <f>SUM(H119:H124)</f>
        <v>0</v>
      </c>
      <c r="I118" s="47">
        <f aca="true" t="shared" si="130" ref="I118:J118">SUM(I119:I124)</f>
        <v>0</v>
      </c>
      <c r="J118" s="47">
        <f t="shared" si="130"/>
        <v>0</v>
      </c>
      <c r="K118" s="47">
        <f>SUM(K119:K124)</f>
        <v>0</v>
      </c>
      <c r="L118" s="47">
        <f t="shared" si="89"/>
        <v>0</v>
      </c>
      <c r="M118" s="48">
        <f t="shared" si="90"/>
        <v>0</v>
      </c>
      <c r="N118" s="54">
        <f t="shared" si="91"/>
        <v>0</v>
      </c>
      <c r="O118" s="99">
        <f t="shared" si="92"/>
        <v>0</v>
      </c>
      <c r="P118" s="48">
        <f t="shared" si="93"/>
        <v>0</v>
      </c>
      <c r="Q118" s="100">
        <f t="shared" si="94"/>
        <v>0</v>
      </c>
      <c r="S118" s="110"/>
      <c r="T118" s="78">
        <f>SUM(T119:T124)</f>
        <v>0</v>
      </c>
      <c r="U118" s="79">
        <f>SUM(U119:U124)</f>
        <v>0</v>
      </c>
      <c r="V118" s="87">
        <f>SUM(V119:V124)</f>
        <v>0</v>
      </c>
      <c r="X118" s="87">
        <f aca="true" t="shared" si="131" ref="X118">SUM(X119:X124)</f>
        <v>0</v>
      </c>
    </row>
    <row r="119" spans="2:24" ht="15">
      <c r="B119" s="139"/>
      <c r="C119" s="137"/>
      <c r="D119" s="120" t="s">
        <v>193</v>
      </c>
      <c r="E119" s="31" t="s">
        <v>81</v>
      </c>
      <c r="F119" s="17"/>
      <c r="G119" s="17"/>
      <c r="H119" s="17">
        <f aca="true" t="shared" si="132" ref="H119:H124">+F119+G119</f>
        <v>0</v>
      </c>
      <c r="I119" s="17"/>
      <c r="J119" s="17"/>
      <c r="K119" s="17">
        <f aca="true" t="shared" si="133" ref="K119:K124">+I119+J119</f>
        <v>0</v>
      </c>
      <c r="L119" s="17">
        <f t="shared" si="89"/>
        <v>0</v>
      </c>
      <c r="M119" s="16">
        <f t="shared" si="90"/>
        <v>0</v>
      </c>
      <c r="N119" s="53">
        <f t="shared" si="91"/>
        <v>0</v>
      </c>
      <c r="O119" s="97">
        <f t="shared" si="92"/>
        <v>0</v>
      </c>
      <c r="P119" s="16">
        <f t="shared" si="93"/>
        <v>0</v>
      </c>
      <c r="Q119" s="98">
        <f t="shared" si="94"/>
        <v>0</v>
      </c>
      <c r="S119" s="108"/>
      <c r="T119" s="74">
        <f aca="true" t="shared" si="134" ref="T119:T124">+L119</f>
        <v>0</v>
      </c>
      <c r="U119" s="75">
        <f aca="true" t="shared" si="135" ref="U119:U124">+O119</f>
        <v>0</v>
      </c>
      <c r="V119" s="115">
        <f aca="true" t="shared" si="136" ref="V119:V124">+T119+U119</f>
        <v>0</v>
      </c>
      <c r="X119" s="86"/>
    </row>
    <row r="120" spans="2:24" ht="15">
      <c r="B120" s="139"/>
      <c r="C120" s="137"/>
      <c r="D120" s="120" t="s">
        <v>194</v>
      </c>
      <c r="E120" s="31" t="s">
        <v>83</v>
      </c>
      <c r="F120" s="17"/>
      <c r="G120" s="17"/>
      <c r="H120" s="17">
        <f t="shared" si="132"/>
        <v>0</v>
      </c>
      <c r="I120" s="17"/>
      <c r="J120" s="17"/>
      <c r="K120" s="17">
        <f t="shared" si="133"/>
        <v>0</v>
      </c>
      <c r="L120" s="17">
        <f t="shared" si="89"/>
        <v>0</v>
      </c>
      <c r="M120" s="16">
        <f t="shared" si="90"/>
        <v>0</v>
      </c>
      <c r="N120" s="53">
        <f t="shared" si="91"/>
        <v>0</v>
      </c>
      <c r="O120" s="97">
        <f t="shared" si="92"/>
        <v>0</v>
      </c>
      <c r="P120" s="16">
        <f t="shared" si="93"/>
        <v>0</v>
      </c>
      <c r="Q120" s="98">
        <f t="shared" si="94"/>
        <v>0</v>
      </c>
      <c r="S120" s="108"/>
      <c r="T120" s="74">
        <f t="shared" si="134"/>
        <v>0</v>
      </c>
      <c r="U120" s="75">
        <f t="shared" si="135"/>
        <v>0</v>
      </c>
      <c r="V120" s="115">
        <f t="shared" si="136"/>
        <v>0</v>
      </c>
      <c r="X120" s="86"/>
    </row>
    <row r="121" spans="2:24" ht="15">
      <c r="B121" s="139"/>
      <c r="C121" s="137"/>
      <c r="D121" s="120" t="s">
        <v>195</v>
      </c>
      <c r="E121" s="31" t="s">
        <v>85</v>
      </c>
      <c r="F121" s="17"/>
      <c r="G121" s="17"/>
      <c r="H121" s="17">
        <f t="shared" si="132"/>
        <v>0</v>
      </c>
      <c r="I121" s="17"/>
      <c r="J121" s="17"/>
      <c r="K121" s="17">
        <f t="shared" si="133"/>
        <v>0</v>
      </c>
      <c r="L121" s="17">
        <f t="shared" si="89"/>
        <v>0</v>
      </c>
      <c r="M121" s="16">
        <f t="shared" si="90"/>
        <v>0</v>
      </c>
      <c r="N121" s="53">
        <f t="shared" si="91"/>
        <v>0</v>
      </c>
      <c r="O121" s="97">
        <f t="shared" si="92"/>
        <v>0</v>
      </c>
      <c r="P121" s="16">
        <f t="shared" si="93"/>
        <v>0</v>
      </c>
      <c r="Q121" s="98">
        <f t="shared" si="94"/>
        <v>0</v>
      </c>
      <c r="S121" s="108"/>
      <c r="T121" s="74">
        <f t="shared" si="134"/>
        <v>0</v>
      </c>
      <c r="U121" s="75">
        <f t="shared" si="135"/>
        <v>0</v>
      </c>
      <c r="V121" s="115">
        <f t="shared" si="136"/>
        <v>0</v>
      </c>
      <c r="X121" s="86"/>
    </row>
    <row r="122" spans="2:24" ht="15">
      <c r="B122" s="139"/>
      <c r="C122" s="137"/>
      <c r="D122" s="120" t="s">
        <v>196</v>
      </c>
      <c r="E122" s="31" t="s">
        <v>87</v>
      </c>
      <c r="F122" s="17"/>
      <c r="G122" s="17"/>
      <c r="H122" s="17">
        <f t="shared" si="132"/>
        <v>0</v>
      </c>
      <c r="I122" s="17"/>
      <c r="J122" s="17"/>
      <c r="K122" s="17">
        <f t="shared" si="133"/>
        <v>0</v>
      </c>
      <c r="L122" s="17">
        <f t="shared" si="89"/>
        <v>0</v>
      </c>
      <c r="M122" s="16">
        <f t="shared" si="90"/>
        <v>0</v>
      </c>
      <c r="N122" s="53">
        <f t="shared" si="91"/>
        <v>0</v>
      </c>
      <c r="O122" s="97">
        <f t="shared" si="92"/>
        <v>0</v>
      </c>
      <c r="P122" s="16">
        <f t="shared" si="93"/>
        <v>0</v>
      </c>
      <c r="Q122" s="98">
        <f t="shared" si="94"/>
        <v>0</v>
      </c>
      <c r="S122" s="108"/>
      <c r="T122" s="74">
        <f t="shared" si="134"/>
        <v>0</v>
      </c>
      <c r="U122" s="75">
        <f t="shared" si="135"/>
        <v>0</v>
      </c>
      <c r="V122" s="115">
        <f t="shared" si="136"/>
        <v>0</v>
      </c>
      <c r="X122" s="86"/>
    </row>
    <row r="123" spans="2:24" ht="15">
      <c r="B123" s="139"/>
      <c r="C123" s="137"/>
      <c r="D123" s="120" t="s">
        <v>197</v>
      </c>
      <c r="E123" s="31" t="s">
        <v>89</v>
      </c>
      <c r="F123" s="17"/>
      <c r="G123" s="17"/>
      <c r="H123" s="17">
        <f t="shared" si="132"/>
        <v>0</v>
      </c>
      <c r="I123" s="17"/>
      <c r="J123" s="17"/>
      <c r="K123" s="17">
        <f t="shared" si="133"/>
        <v>0</v>
      </c>
      <c r="L123" s="17">
        <f t="shared" si="89"/>
        <v>0</v>
      </c>
      <c r="M123" s="16">
        <f t="shared" si="90"/>
        <v>0</v>
      </c>
      <c r="N123" s="53">
        <f t="shared" si="91"/>
        <v>0</v>
      </c>
      <c r="O123" s="97">
        <f t="shared" si="92"/>
        <v>0</v>
      </c>
      <c r="P123" s="16">
        <f t="shared" si="93"/>
        <v>0</v>
      </c>
      <c r="Q123" s="98">
        <f t="shared" si="94"/>
        <v>0</v>
      </c>
      <c r="S123" s="108"/>
      <c r="T123" s="74">
        <f t="shared" si="134"/>
        <v>0</v>
      </c>
      <c r="U123" s="75">
        <f t="shared" si="135"/>
        <v>0</v>
      </c>
      <c r="V123" s="115">
        <f t="shared" si="136"/>
        <v>0</v>
      </c>
      <c r="X123" s="86"/>
    </row>
    <row r="124" spans="2:24" ht="15">
      <c r="B124" s="139"/>
      <c r="C124" s="137"/>
      <c r="D124" s="120" t="s">
        <v>198</v>
      </c>
      <c r="E124" s="31" t="s">
        <v>48</v>
      </c>
      <c r="F124" s="17"/>
      <c r="G124" s="17"/>
      <c r="H124" s="17">
        <f t="shared" si="132"/>
        <v>0</v>
      </c>
      <c r="I124" s="17"/>
      <c r="J124" s="17"/>
      <c r="K124" s="17">
        <f t="shared" si="133"/>
        <v>0</v>
      </c>
      <c r="L124" s="17">
        <f t="shared" si="89"/>
        <v>0</v>
      </c>
      <c r="M124" s="16">
        <f t="shared" si="90"/>
        <v>0</v>
      </c>
      <c r="N124" s="53">
        <f t="shared" si="91"/>
        <v>0</v>
      </c>
      <c r="O124" s="97">
        <f t="shared" si="92"/>
        <v>0</v>
      </c>
      <c r="P124" s="16">
        <f t="shared" si="93"/>
        <v>0</v>
      </c>
      <c r="Q124" s="98">
        <f t="shared" si="94"/>
        <v>0</v>
      </c>
      <c r="S124" s="108"/>
      <c r="T124" s="74">
        <f t="shared" si="134"/>
        <v>0</v>
      </c>
      <c r="U124" s="75">
        <f t="shared" si="135"/>
        <v>0</v>
      </c>
      <c r="V124" s="115">
        <f t="shared" si="136"/>
        <v>0</v>
      </c>
      <c r="X124" s="86"/>
    </row>
    <row r="125" spans="2:24" ht="15">
      <c r="B125" s="139"/>
      <c r="C125" s="137"/>
      <c r="D125" s="121" t="s">
        <v>199</v>
      </c>
      <c r="E125" s="28" t="s">
        <v>200</v>
      </c>
      <c r="F125" s="47">
        <f aca="true" t="shared" si="137" ref="F125:G125">SUM(F126:F131)</f>
        <v>0</v>
      </c>
      <c r="G125" s="47">
        <f t="shared" si="137"/>
        <v>0</v>
      </c>
      <c r="H125" s="47">
        <f>SUM(H126:H131)</f>
        <v>0</v>
      </c>
      <c r="I125" s="47">
        <f aca="true" t="shared" si="138" ref="I125:J125">SUM(I126:I131)</f>
        <v>0</v>
      </c>
      <c r="J125" s="47">
        <f t="shared" si="138"/>
        <v>0</v>
      </c>
      <c r="K125" s="47">
        <f>SUM(K126:K131)</f>
        <v>0</v>
      </c>
      <c r="L125" s="47">
        <f t="shared" si="89"/>
        <v>0</v>
      </c>
      <c r="M125" s="48">
        <f t="shared" si="90"/>
        <v>0</v>
      </c>
      <c r="N125" s="54">
        <f t="shared" si="91"/>
        <v>0</v>
      </c>
      <c r="O125" s="99">
        <f t="shared" si="92"/>
        <v>0</v>
      </c>
      <c r="P125" s="48">
        <f t="shared" si="93"/>
        <v>0</v>
      </c>
      <c r="Q125" s="100">
        <f t="shared" si="94"/>
        <v>0</v>
      </c>
      <c r="S125" s="110"/>
      <c r="T125" s="78">
        <f>SUM(T126:T131)</f>
        <v>0</v>
      </c>
      <c r="U125" s="79">
        <f>SUM(U126:U131)</f>
        <v>0</v>
      </c>
      <c r="V125" s="87">
        <f>SUM(V126:V131)</f>
        <v>0</v>
      </c>
      <c r="X125" s="87">
        <f aca="true" t="shared" si="139" ref="X125">SUM(X126:X131)</f>
        <v>0</v>
      </c>
    </row>
    <row r="126" spans="2:24" ht="15">
      <c r="B126" s="139"/>
      <c r="C126" s="137"/>
      <c r="D126" s="120" t="s">
        <v>201</v>
      </c>
      <c r="E126" s="31" t="s">
        <v>81</v>
      </c>
      <c r="F126" s="17"/>
      <c r="G126" s="17"/>
      <c r="H126" s="17">
        <f aca="true" t="shared" si="140" ref="H126:H131">+F126+G126</f>
        <v>0</v>
      </c>
      <c r="I126" s="17"/>
      <c r="J126" s="17"/>
      <c r="K126" s="17">
        <f aca="true" t="shared" si="141" ref="K126:K131">+I126+J126</f>
        <v>0</v>
      </c>
      <c r="L126" s="17">
        <f t="shared" si="89"/>
        <v>0</v>
      </c>
      <c r="M126" s="16">
        <f t="shared" si="90"/>
        <v>0</v>
      </c>
      <c r="N126" s="53">
        <f t="shared" si="91"/>
        <v>0</v>
      </c>
      <c r="O126" s="97">
        <f t="shared" si="92"/>
        <v>0</v>
      </c>
      <c r="P126" s="16">
        <f t="shared" si="93"/>
        <v>0</v>
      </c>
      <c r="Q126" s="98">
        <f t="shared" si="94"/>
        <v>0</v>
      </c>
      <c r="S126" s="108"/>
      <c r="T126" s="74">
        <f aca="true" t="shared" si="142" ref="T126:T131">+L126</f>
        <v>0</v>
      </c>
      <c r="U126" s="75">
        <f aca="true" t="shared" si="143" ref="U126:U131">+O126</f>
        <v>0</v>
      </c>
      <c r="V126" s="115">
        <f aca="true" t="shared" si="144" ref="V126:V131">+T126+U126</f>
        <v>0</v>
      </c>
      <c r="X126" s="86"/>
    </row>
    <row r="127" spans="2:24" ht="15">
      <c r="B127" s="139"/>
      <c r="C127" s="137"/>
      <c r="D127" s="120" t="s">
        <v>202</v>
      </c>
      <c r="E127" s="31" t="s">
        <v>83</v>
      </c>
      <c r="F127" s="17"/>
      <c r="G127" s="17"/>
      <c r="H127" s="17">
        <f t="shared" si="140"/>
        <v>0</v>
      </c>
      <c r="I127" s="17"/>
      <c r="J127" s="17"/>
      <c r="K127" s="17">
        <f t="shared" si="141"/>
        <v>0</v>
      </c>
      <c r="L127" s="17">
        <f t="shared" si="89"/>
        <v>0</v>
      </c>
      <c r="M127" s="16">
        <f t="shared" si="90"/>
        <v>0</v>
      </c>
      <c r="N127" s="53">
        <f t="shared" si="91"/>
        <v>0</v>
      </c>
      <c r="O127" s="97">
        <f t="shared" si="92"/>
        <v>0</v>
      </c>
      <c r="P127" s="16">
        <f t="shared" si="93"/>
        <v>0</v>
      </c>
      <c r="Q127" s="98">
        <f t="shared" si="94"/>
        <v>0</v>
      </c>
      <c r="S127" s="108"/>
      <c r="T127" s="74">
        <f t="shared" si="142"/>
        <v>0</v>
      </c>
      <c r="U127" s="75">
        <f t="shared" si="143"/>
        <v>0</v>
      </c>
      <c r="V127" s="115">
        <f t="shared" si="144"/>
        <v>0</v>
      </c>
      <c r="X127" s="86"/>
    </row>
    <row r="128" spans="2:24" ht="15">
      <c r="B128" s="139"/>
      <c r="C128" s="137"/>
      <c r="D128" s="120" t="s">
        <v>203</v>
      </c>
      <c r="E128" s="31" t="s">
        <v>85</v>
      </c>
      <c r="F128" s="17"/>
      <c r="G128" s="17"/>
      <c r="H128" s="17">
        <f t="shared" si="140"/>
        <v>0</v>
      </c>
      <c r="I128" s="17"/>
      <c r="J128" s="17"/>
      <c r="K128" s="17">
        <f t="shared" si="141"/>
        <v>0</v>
      </c>
      <c r="L128" s="17">
        <f t="shared" si="89"/>
        <v>0</v>
      </c>
      <c r="M128" s="16">
        <f t="shared" si="90"/>
        <v>0</v>
      </c>
      <c r="N128" s="53">
        <f t="shared" si="91"/>
        <v>0</v>
      </c>
      <c r="O128" s="97">
        <f t="shared" si="92"/>
        <v>0</v>
      </c>
      <c r="P128" s="16">
        <f t="shared" si="93"/>
        <v>0</v>
      </c>
      <c r="Q128" s="98">
        <f t="shared" si="94"/>
        <v>0</v>
      </c>
      <c r="S128" s="108"/>
      <c r="T128" s="74">
        <f t="shared" si="142"/>
        <v>0</v>
      </c>
      <c r="U128" s="75">
        <f t="shared" si="143"/>
        <v>0</v>
      </c>
      <c r="V128" s="115">
        <f t="shared" si="144"/>
        <v>0</v>
      </c>
      <c r="X128" s="86"/>
    </row>
    <row r="129" spans="2:24" ht="15">
      <c r="B129" s="139"/>
      <c r="C129" s="137"/>
      <c r="D129" s="120" t="s">
        <v>204</v>
      </c>
      <c r="E129" s="31" t="s">
        <v>87</v>
      </c>
      <c r="F129" s="17"/>
      <c r="G129" s="17"/>
      <c r="H129" s="17">
        <f t="shared" si="140"/>
        <v>0</v>
      </c>
      <c r="I129" s="17"/>
      <c r="J129" s="17"/>
      <c r="K129" s="17">
        <f t="shared" si="141"/>
        <v>0</v>
      </c>
      <c r="L129" s="17">
        <f t="shared" si="89"/>
        <v>0</v>
      </c>
      <c r="M129" s="16">
        <f t="shared" si="90"/>
        <v>0</v>
      </c>
      <c r="N129" s="53">
        <f t="shared" si="91"/>
        <v>0</v>
      </c>
      <c r="O129" s="97">
        <f t="shared" si="92"/>
        <v>0</v>
      </c>
      <c r="P129" s="16">
        <f t="shared" si="93"/>
        <v>0</v>
      </c>
      <c r="Q129" s="98">
        <f t="shared" si="94"/>
        <v>0</v>
      </c>
      <c r="S129" s="108"/>
      <c r="T129" s="74">
        <f t="shared" si="142"/>
        <v>0</v>
      </c>
      <c r="U129" s="75">
        <f t="shared" si="143"/>
        <v>0</v>
      </c>
      <c r="V129" s="115">
        <f t="shared" si="144"/>
        <v>0</v>
      </c>
      <c r="X129" s="86"/>
    </row>
    <row r="130" spans="2:24" ht="15">
      <c r="B130" s="139"/>
      <c r="C130" s="137"/>
      <c r="D130" s="120" t="s">
        <v>205</v>
      </c>
      <c r="E130" s="31" t="s">
        <v>89</v>
      </c>
      <c r="F130" s="17"/>
      <c r="G130" s="17"/>
      <c r="H130" s="17">
        <f t="shared" si="140"/>
        <v>0</v>
      </c>
      <c r="I130" s="17"/>
      <c r="J130" s="17"/>
      <c r="K130" s="17">
        <f t="shared" si="141"/>
        <v>0</v>
      </c>
      <c r="L130" s="17">
        <f t="shared" si="89"/>
        <v>0</v>
      </c>
      <c r="M130" s="16">
        <f t="shared" si="90"/>
        <v>0</v>
      </c>
      <c r="N130" s="53">
        <f t="shared" si="91"/>
        <v>0</v>
      </c>
      <c r="O130" s="97">
        <f t="shared" si="92"/>
        <v>0</v>
      </c>
      <c r="P130" s="16">
        <f t="shared" si="93"/>
        <v>0</v>
      </c>
      <c r="Q130" s="98">
        <f t="shared" si="94"/>
        <v>0</v>
      </c>
      <c r="S130" s="108"/>
      <c r="T130" s="74">
        <f t="shared" si="142"/>
        <v>0</v>
      </c>
      <c r="U130" s="75">
        <f t="shared" si="143"/>
        <v>0</v>
      </c>
      <c r="V130" s="115">
        <f t="shared" si="144"/>
        <v>0</v>
      </c>
      <c r="X130" s="86"/>
    </row>
    <row r="131" spans="2:24" ht="15">
      <c r="B131" s="139"/>
      <c r="C131" s="137"/>
      <c r="D131" s="120" t="s">
        <v>206</v>
      </c>
      <c r="E131" s="31" t="s">
        <v>48</v>
      </c>
      <c r="F131" s="17"/>
      <c r="G131" s="17"/>
      <c r="H131" s="17">
        <f t="shared" si="140"/>
        <v>0</v>
      </c>
      <c r="I131" s="17"/>
      <c r="J131" s="17"/>
      <c r="K131" s="17">
        <f t="shared" si="141"/>
        <v>0</v>
      </c>
      <c r="L131" s="17">
        <f t="shared" si="89"/>
        <v>0</v>
      </c>
      <c r="M131" s="16">
        <f t="shared" si="90"/>
        <v>0</v>
      </c>
      <c r="N131" s="53">
        <f t="shared" si="91"/>
        <v>0</v>
      </c>
      <c r="O131" s="97">
        <f t="shared" si="92"/>
        <v>0</v>
      </c>
      <c r="P131" s="16">
        <f t="shared" si="93"/>
        <v>0</v>
      </c>
      <c r="Q131" s="98">
        <f t="shared" si="94"/>
        <v>0</v>
      </c>
      <c r="S131" s="108"/>
      <c r="T131" s="74">
        <f t="shared" si="142"/>
        <v>0</v>
      </c>
      <c r="U131" s="75">
        <f t="shared" si="143"/>
        <v>0</v>
      </c>
      <c r="V131" s="115">
        <f t="shared" si="144"/>
        <v>0</v>
      </c>
      <c r="X131" s="86"/>
    </row>
    <row r="132" spans="2:24" ht="15">
      <c r="B132" s="139"/>
      <c r="C132" s="137"/>
      <c r="D132" s="118" t="s">
        <v>207</v>
      </c>
      <c r="E132" s="40" t="s">
        <v>208</v>
      </c>
      <c r="F132" s="41">
        <f aca="true" t="shared" si="145" ref="F132:G132">+F133+F140</f>
        <v>0</v>
      </c>
      <c r="G132" s="41">
        <f t="shared" si="145"/>
        <v>0</v>
      </c>
      <c r="H132" s="41">
        <f>+H133+H140</f>
        <v>0</v>
      </c>
      <c r="I132" s="41">
        <f aca="true" t="shared" si="146" ref="I132:J132">+I133+I140</f>
        <v>0</v>
      </c>
      <c r="J132" s="41">
        <f t="shared" si="146"/>
        <v>0</v>
      </c>
      <c r="K132" s="41">
        <f>+K133+K140</f>
        <v>0</v>
      </c>
      <c r="L132" s="41">
        <f t="shared" si="89"/>
        <v>0</v>
      </c>
      <c r="M132" s="42">
        <f t="shared" si="90"/>
        <v>0</v>
      </c>
      <c r="N132" s="51">
        <f t="shared" si="91"/>
        <v>0</v>
      </c>
      <c r="O132" s="93">
        <f t="shared" si="92"/>
        <v>0</v>
      </c>
      <c r="P132" s="42">
        <f t="shared" si="93"/>
        <v>0</v>
      </c>
      <c r="Q132" s="94">
        <f t="shared" si="94"/>
        <v>0</v>
      </c>
      <c r="S132" s="109"/>
      <c r="T132" s="76">
        <f>+T133+T140</f>
        <v>0</v>
      </c>
      <c r="U132" s="77">
        <f>+U133+U140</f>
        <v>0</v>
      </c>
      <c r="V132" s="84">
        <f>+V133+V140</f>
        <v>0</v>
      </c>
      <c r="X132" s="84">
        <f aca="true" t="shared" si="147" ref="X132">+X133+X140</f>
        <v>0</v>
      </c>
    </row>
    <row r="133" spans="2:24" ht="15">
      <c r="B133" s="139"/>
      <c r="C133" s="137"/>
      <c r="D133" s="119" t="s">
        <v>209</v>
      </c>
      <c r="E133" s="43" t="s">
        <v>210</v>
      </c>
      <c r="F133" s="44">
        <f aca="true" t="shared" si="148" ref="F133:G133">SUM(F134:F139)</f>
        <v>0</v>
      </c>
      <c r="G133" s="44">
        <f t="shared" si="148"/>
        <v>0</v>
      </c>
      <c r="H133" s="44">
        <f>SUM(H134:H139)</f>
        <v>0</v>
      </c>
      <c r="I133" s="44">
        <f aca="true" t="shared" si="149" ref="I133:J133">SUM(I134:I139)</f>
        <v>0</v>
      </c>
      <c r="J133" s="44">
        <f t="shared" si="149"/>
        <v>0</v>
      </c>
      <c r="K133" s="44">
        <f>SUM(K134:K139)</f>
        <v>0</v>
      </c>
      <c r="L133" s="44">
        <f t="shared" si="89"/>
        <v>0</v>
      </c>
      <c r="M133" s="45">
        <f t="shared" si="90"/>
        <v>0</v>
      </c>
      <c r="N133" s="52">
        <f t="shared" si="91"/>
        <v>0</v>
      </c>
      <c r="O133" s="95">
        <f t="shared" si="92"/>
        <v>0</v>
      </c>
      <c r="P133" s="45">
        <f t="shared" si="93"/>
        <v>0</v>
      </c>
      <c r="Q133" s="96">
        <f t="shared" si="94"/>
        <v>0</v>
      </c>
      <c r="S133" s="107"/>
      <c r="T133" s="72">
        <f>SUM(T134:T139)</f>
        <v>0</v>
      </c>
      <c r="U133" s="73">
        <f>SUM(U134:U139)</f>
        <v>0</v>
      </c>
      <c r="V133" s="85">
        <f>SUM(V134:V139)</f>
        <v>0</v>
      </c>
      <c r="X133" s="85">
        <f aca="true" t="shared" si="150" ref="X133">SUM(X134:X139)</f>
        <v>0</v>
      </c>
    </row>
    <row r="134" spans="2:24" ht="15">
      <c r="B134" s="139"/>
      <c r="C134" s="137"/>
      <c r="D134" s="123" t="s">
        <v>211</v>
      </c>
      <c r="E134" s="36" t="s">
        <v>81</v>
      </c>
      <c r="F134" s="17"/>
      <c r="G134" s="17"/>
      <c r="H134" s="17">
        <f aca="true" t="shared" si="151" ref="H134:H139">+F134+G134</f>
        <v>0</v>
      </c>
      <c r="I134" s="17"/>
      <c r="J134" s="17"/>
      <c r="K134" s="17">
        <f aca="true" t="shared" si="152" ref="K134:K139">+I134+J134</f>
        <v>0</v>
      </c>
      <c r="L134" s="17">
        <f t="shared" si="89"/>
        <v>0</v>
      </c>
      <c r="M134" s="16">
        <f t="shared" si="90"/>
        <v>0</v>
      </c>
      <c r="N134" s="53">
        <f t="shared" si="91"/>
        <v>0</v>
      </c>
      <c r="O134" s="97">
        <f t="shared" si="92"/>
        <v>0</v>
      </c>
      <c r="P134" s="16">
        <f t="shared" si="93"/>
        <v>0</v>
      </c>
      <c r="Q134" s="98">
        <f t="shared" si="94"/>
        <v>0</v>
      </c>
      <c r="S134" s="108"/>
      <c r="T134" s="74">
        <f aca="true" t="shared" si="153" ref="T134:T139">+L134</f>
        <v>0</v>
      </c>
      <c r="U134" s="75">
        <f aca="true" t="shared" si="154" ref="U134:U139">+O134</f>
        <v>0</v>
      </c>
      <c r="V134" s="115">
        <f aca="true" t="shared" si="155" ref="V134:V139">+T134+U134</f>
        <v>0</v>
      </c>
      <c r="X134" s="86"/>
    </row>
    <row r="135" spans="2:24" ht="15">
      <c r="B135" s="139"/>
      <c r="C135" s="137"/>
      <c r="D135" s="123" t="s">
        <v>212</v>
      </c>
      <c r="E135" s="36" t="s">
        <v>83</v>
      </c>
      <c r="F135" s="17"/>
      <c r="G135" s="17"/>
      <c r="H135" s="17">
        <f t="shared" si="151"/>
        <v>0</v>
      </c>
      <c r="I135" s="17"/>
      <c r="J135" s="17"/>
      <c r="K135" s="17">
        <f t="shared" si="152"/>
        <v>0</v>
      </c>
      <c r="L135" s="17">
        <f t="shared" si="89"/>
        <v>0</v>
      </c>
      <c r="M135" s="16">
        <f t="shared" si="90"/>
        <v>0</v>
      </c>
      <c r="N135" s="53">
        <f t="shared" si="91"/>
        <v>0</v>
      </c>
      <c r="O135" s="97">
        <f t="shared" si="92"/>
        <v>0</v>
      </c>
      <c r="P135" s="16">
        <f t="shared" si="93"/>
        <v>0</v>
      </c>
      <c r="Q135" s="98">
        <f t="shared" si="94"/>
        <v>0</v>
      </c>
      <c r="S135" s="108"/>
      <c r="T135" s="74">
        <f t="shared" si="153"/>
        <v>0</v>
      </c>
      <c r="U135" s="75">
        <f t="shared" si="154"/>
        <v>0</v>
      </c>
      <c r="V135" s="115">
        <f t="shared" si="155"/>
        <v>0</v>
      </c>
      <c r="X135" s="86"/>
    </row>
    <row r="136" spans="2:24" ht="15">
      <c r="B136" s="139"/>
      <c r="C136" s="137"/>
      <c r="D136" s="123" t="s">
        <v>213</v>
      </c>
      <c r="E136" s="36" t="s">
        <v>85</v>
      </c>
      <c r="F136" s="17"/>
      <c r="G136" s="17"/>
      <c r="H136" s="17">
        <f t="shared" si="151"/>
        <v>0</v>
      </c>
      <c r="I136" s="17"/>
      <c r="J136" s="17"/>
      <c r="K136" s="17">
        <f t="shared" si="152"/>
        <v>0</v>
      </c>
      <c r="L136" s="17">
        <f t="shared" si="89"/>
        <v>0</v>
      </c>
      <c r="M136" s="16">
        <f t="shared" si="90"/>
        <v>0</v>
      </c>
      <c r="N136" s="53">
        <f t="shared" si="91"/>
        <v>0</v>
      </c>
      <c r="O136" s="97">
        <f t="shared" si="92"/>
        <v>0</v>
      </c>
      <c r="P136" s="16">
        <f t="shared" si="93"/>
        <v>0</v>
      </c>
      <c r="Q136" s="98">
        <f t="shared" si="94"/>
        <v>0</v>
      </c>
      <c r="S136" s="108"/>
      <c r="T136" s="74">
        <f t="shared" si="153"/>
        <v>0</v>
      </c>
      <c r="U136" s="75">
        <f t="shared" si="154"/>
        <v>0</v>
      </c>
      <c r="V136" s="115">
        <f t="shared" si="155"/>
        <v>0</v>
      </c>
      <c r="X136" s="86"/>
    </row>
    <row r="137" spans="2:24" ht="15">
      <c r="B137" s="139"/>
      <c r="C137" s="137"/>
      <c r="D137" s="123" t="s">
        <v>214</v>
      </c>
      <c r="E137" s="36" t="s">
        <v>87</v>
      </c>
      <c r="F137" s="17"/>
      <c r="G137" s="17"/>
      <c r="H137" s="17">
        <f t="shared" si="151"/>
        <v>0</v>
      </c>
      <c r="I137" s="17"/>
      <c r="J137" s="17"/>
      <c r="K137" s="17">
        <f t="shared" si="152"/>
        <v>0</v>
      </c>
      <c r="L137" s="17">
        <f t="shared" si="89"/>
        <v>0</v>
      </c>
      <c r="M137" s="16">
        <f t="shared" si="90"/>
        <v>0</v>
      </c>
      <c r="N137" s="53">
        <f t="shared" si="91"/>
        <v>0</v>
      </c>
      <c r="O137" s="97">
        <f t="shared" si="92"/>
        <v>0</v>
      </c>
      <c r="P137" s="16">
        <f t="shared" si="93"/>
        <v>0</v>
      </c>
      <c r="Q137" s="98">
        <f t="shared" si="94"/>
        <v>0</v>
      </c>
      <c r="S137" s="108"/>
      <c r="T137" s="74">
        <f t="shared" si="153"/>
        <v>0</v>
      </c>
      <c r="U137" s="75">
        <f t="shared" si="154"/>
        <v>0</v>
      </c>
      <c r="V137" s="115">
        <f t="shared" si="155"/>
        <v>0</v>
      </c>
      <c r="X137" s="86"/>
    </row>
    <row r="138" spans="2:24" ht="15">
      <c r="B138" s="139"/>
      <c r="C138" s="137"/>
      <c r="D138" s="123" t="s">
        <v>215</v>
      </c>
      <c r="E138" s="36" t="s">
        <v>89</v>
      </c>
      <c r="F138" s="17"/>
      <c r="G138" s="17"/>
      <c r="H138" s="17">
        <f t="shared" si="151"/>
        <v>0</v>
      </c>
      <c r="I138" s="17"/>
      <c r="J138" s="17"/>
      <c r="K138" s="17">
        <f t="shared" si="152"/>
        <v>0</v>
      </c>
      <c r="L138" s="17">
        <f t="shared" si="89"/>
        <v>0</v>
      </c>
      <c r="M138" s="16">
        <f t="shared" si="90"/>
        <v>0</v>
      </c>
      <c r="N138" s="53">
        <f t="shared" si="91"/>
        <v>0</v>
      </c>
      <c r="O138" s="97">
        <f t="shared" si="92"/>
        <v>0</v>
      </c>
      <c r="P138" s="16">
        <f t="shared" si="93"/>
        <v>0</v>
      </c>
      <c r="Q138" s="98">
        <f t="shared" si="94"/>
        <v>0</v>
      </c>
      <c r="S138" s="108"/>
      <c r="T138" s="74">
        <f t="shared" si="153"/>
        <v>0</v>
      </c>
      <c r="U138" s="75">
        <f t="shared" si="154"/>
        <v>0</v>
      </c>
      <c r="V138" s="115">
        <f t="shared" si="155"/>
        <v>0</v>
      </c>
      <c r="X138" s="86"/>
    </row>
    <row r="139" spans="2:24" ht="15">
      <c r="B139" s="139"/>
      <c r="C139" s="137"/>
      <c r="D139" s="123" t="s">
        <v>216</v>
      </c>
      <c r="E139" s="36" t="s">
        <v>48</v>
      </c>
      <c r="F139" s="17"/>
      <c r="G139" s="17"/>
      <c r="H139" s="17">
        <f t="shared" si="151"/>
        <v>0</v>
      </c>
      <c r="I139" s="17"/>
      <c r="J139" s="17"/>
      <c r="K139" s="17">
        <f t="shared" si="152"/>
        <v>0</v>
      </c>
      <c r="L139" s="17">
        <f t="shared" si="89"/>
        <v>0</v>
      </c>
      <c r="M139" s="16">
        <f t="shared" si="90"/>
        <v>0</v>
      </c>
      <c r="N139" s="53">
        <f t="shared" si="91"/>
        <v>0</v>
      </c>
      <c r="O139" s="97">
        <f t="shared" si="92"/>
        <v>0</v>
      </c>
      <c r="P139" s="16">
        <f t="shared" si="93"/>
        <v>0</v>
      </c>
      <c r="Q139" s="98">
        <f t="shared" si="94"/>
        <v>0</v>
      </c>
      <c r="S139" s="108"/>
      <c r="T139" s="74">
        <f t="shared" si="153"/>
        <v>0</v>
      </c>
      <c r="U139" s="75">
        <f t="shared" si="154"/>
        <v>0</v>
      </c>
      <c r="V139" s="115">
        <f t="shared" si="155"/>
        <v>0</v>
      </c>
      <c r="X139" s="86"/>
    </row>
    <row r="140" spans="2:24" ht="15">
      <c r="B140" s="139"/>
      <c r="C140" s="137"/>
      <c r="D140" s="119" t="s">
        <v>217</v>
      </c>
      <c r="E140" s="43" t="s">
        <v>218</v>
      </c>
      <c r="F140" s="44">
        <f aca="true" t="shared" si="156" ref="F140:G140">SUM(F141:F146)</f>
        <v>0</v>
      </c>
      <c r="G140" s="44">
        <f t="shared" si="156"/>
        <v>0</v>
      </c>
      <c r="H140" s="44">
        <f>SUM(H141:H146)</f>
        <v>0</v>
      </c>
      <c r="I140" s="44">
        <f aca="true" t="shared" si="157" ref="I140:J140">SUM(I141:I146)</f>
        <v>0</v>
      </c>
      <c r="J140" s="44">
        <f t="shared" si="157"/>
        <v>0</v>
      </c>
      <c r="K140" s="44">
        <f>SUM(K141:K146)</f>
        <v>0</v>
      </c>
      <c r="L140" s="44">
        <f t="shared" si="89"/>
        <v>0</v>
      </c>
      <c r="M140" s="45">
        <f t="shared" si="90"/>
        <v>0</v>
      </c>
      <c r="N140" s="52">
        <f t="shared" si="91"/>
        <v>0</v>
      </c>
      <c r="O140" s="95">
        <f t="shared" si="92"/>
        <v>0</v>
      </c>
      <c r="P140" s="45">
        <f t="shared" si="93"/>
        <v>0</v>
      </c>
      <c r="Q140" s="96">
        <f t="shared" si="94"/>
        <v>0</v>
      </c>
      <c r="S140" s="107"/>
      <c r="T140" s="72">
        <f>SUM(T141:T146)</f>
        <v>0</v>
      </c>
      <c r="U140" s="73">
        <f>SUM(U141:U146)</f>
        <v>0</v>
      </c>
      <c r="V140" s="85">
        <f>SUM(V141:V146)</f>
        <v>0</v>
      </c>
      <c r="X140" s="85">
        <f aca="true" t="shared" si="158" ref="X140">SUM(X141:X146)</f>
        <v>0</v>
      </c>
    </row>
    <row r="141" spans="2:24" ht="15">
      <c r="B141" s="139"/>
      <c r="C141" s="137"/>
      <c r="D141" s="123" t="s">
        <v>219</v>
      </c>
      <c r="E141" s="36" t="s">
        <v>81</v>
      </c>
      <c r="F141" s="17"/>
      <c r="G141" s="17"/>
      <c r="H141" s="17">
        <f aca="true" t="shared" si="159" ref="H141:H146">+F141+G141</f>
        <v>0</v>
      </c>
      <c r="I141" s="17"/>
      <c r="J141" s="17"/>
      <c r="K141" s="17">
        <f aca="true" t="shared" si="160" ref="K141:K146">+I141+J141</f>
        <v>0</v>
      </c>
      <c r="L141" s="17">
        <f t="shared" si="89"/>
        <v>0</v>
      </c>
      <c r="M141" s="16">
        <f t="shared" si="90"/>
        <v>0</v>
      </c>
      <c r="N141" s="53">
        <f t="shared" si="91"/>
        <v>0</v>
      </c>
      <c r="O141" s="97">
        <f t="shared" si="92"/>
        <v>0</v>
      </c>
      <c r="P141" s="16">
        <f t="shared" si="93"/>
        <v>0</v>
      </c>
      <c r="Q141" s="98">
        <f t="shared" si="94"/>
        <v>0</v>
      </c>
      <c r="S141" s="108"/>
      <c r="T141" s="74">
        <f aca="true" t="shared" si="161" ref="T141:T146">+L141</f>
        <v>0</v>
      </c>
      <c r="U141" s="75">
        <f aca="true" t="shared" si="162" ref="U141:U146">+O141</f>
        <v>0</v>
      </c>
      <c r="V141" s="115">
        <f aca="true" t="shared" si="163" ref="V141:V146">+T141+U141</f>
        <v>0</v>
      </c>
      <c r="X141" s="86"/>
    </row>
    <row r="142" spans="2:24" ht="15">
      <c r="B142" s="139"/>
      <c r="C142" s="137"/>
      <c r="D142" s="123" t="s">
        <v>220</v>
      </c>
      <c r="E142" s="36" t="s">
        <v>83</v>
      </c>
      <c r="F142" s="17"/>
      <c r="G142" s="17"/>
      <c r="H142" s="17">
        <f t="shared" si="159"/>
        <v>0</v>
      </c>
      <c r="I142" s="17"/>
      <c r="J142" s="17"/>
      <c r="K142" s="17">
        <f t="shared" si="160"/>
        <v>0</v>
      </c>
      <c r="L142" s="17">
        <f t="shared" si="89"/>
        <v>0</v>
      </c>
      <c r="M142" s="16">
        <f t="shared" si="90"/>
        <v>0</v>
      </c>
      <c r="N142" s="53">
        <f t="shared" si="91"/>
        <v>0</v>
      </c>
      <c r="O142" s="97">
        <f t="shared" si="92"/>
        <v>0</v>
      </c>
      <c r="P142" s="16">
        <f t="shared" si="93"/>
        <v>0</v>
      </c>
      <c r="Q142" s="98">
        <f t="shared" si="94"/>
        <v>0</v>
      </c>
      <c r="S142" s="108"/>
      <c r="T142" s="74">
        <f t="shared" si="161"/>
        <v>0</v>
      </c>
      <c r="U142" s="75">
        <f t="shared" si="162"/>
        <v>0</v>
      </c>
      <c r="V142" s="115">
        <f t="shared" si="163"/>
        <v>0</v>
      </c>
      <c r="X142" s="86"/>
    </row>
    <row r="143" spans="2:24" ht="15">
      <c r="B143" s="139"/>
      <c r="C143" s="137"/>
      <c r="D143" s="123" t="s">
        <v>221</v>
      </c>
      <c r="E143" s="36" t="s">
        <v>85</v>
      </c>
      <c r="F143" s="17"/>
      <c r="G143" s="17"/>
      <c r="H143" s="17">
        <f t="shared" si="159"/>
        <v>0</v>
      </c>
      <c r="I143" s="17"/>
      <c r="J143" s="17"/>
      <c r="K143" s="17">
        <f t="shared" si="160"/>
        <v>0</v>
      </c>
      <c r="L143" s="17">
        <f t="shared" si="89"/>
        <v>0</v>
      </c>
      <c r="M143" s="16">
        <f t="shared" si="90"/>
        <v>0</v>
      </c>
      <c r="N143" s="53">
        <f t="shared" si="91"/>
        <v>0</v>
      </c>
      <c r="O143" s="97">
        <f t="shared" si="92"/>
        <v>0</v>
      </c>
      <c r="P143" s="16">
        <f t="shared" si="93"/>
        <v>0</v>
      </c>
      <c r="Q143" s="98">
        <f t="shared" si="94"/>
        <v>0</v>
      </c>
      <c r="S143" s="108"/>
      <c r="T143" s="74">
        <f t="shared" si="161"/>
        <v>0</v>
      </c>
      <c r="U143" s="75">
        <f t="shared" si="162"/>
        <v>0</v>
      </c>
      <c r="V143" s="115">
        <f t="shared" si="163"/>
        <v>0</v>
      </c>
      <c r="X143" s="86"/>
    </row>
    <row r="144" spans="2:24" ht="15">
      <c r="B144" s="139"/>
      <c r="C144" s="137"/>
      <c r="D144" s="123" t="s">
        <v>222</v>
      </c>
      <c r="E144" s="36" t="s">
        <v>87</v>
      </c>
      <c r="F144" s="17"/>
      <c r="G144" s="17"/>
      <c r="H144" s="17">
        <f t="shared" si="159"/>
        <v>0</v>
      </c>
      <c r="I144" s="17"/>
      <c r="J144" s="17"/>
      <c r="K144" s="17">
        <f t="shared" si="160"/>
        <v>0</v>
      </c>
      <c r="L144" s="17">
        <f t="shared" si="89"/>
        <v>0</v>
      </c>
      <c r="M144" s="16">
        <f t="shared" si="90"/>
        <v>0</v>
      </c>
      <c r="N144" s="53">
        <f t="shared" si="91"/>
        <v>0</v>
      </c>
      <c r="O144" s="97">
        <f t="shared" si="92"/>
        <v>0</v>
      </c>
      <c r="P144" s="16">
        <f t="shared" si="93"/>
        <v>0</v>
      </c>
      <c r="Q144" s="98">
        <f t="shared" si="94"/>
        <v>0</v>
      </c>
      <c r="S144" s="108"/>
      <c r="T144" s="74">
        <f t="shared" si="161"/>
        <v>0</v>
      </c>
      <c r="U144" s="75">
        <f t="shared" si="162"/>
        <v>0</v>
      </c>
      <c r="V144" s="115">
        <f t="shared" si="163"/>
        <v>0</v>
      </c>
      <c r="X144" s="86"/>
    </row>
    <row r="145" spans="2:24" ht="15">
      <c r="B145" s="139"/>
      <c r="C145" s="137"/>
      <c r="D145" s="123" t="s">
        <v>223</v>
      </c>
      <c r="E145" s="36" t="s">
        <v>89</v>
      </c>
      <c r="F145" s="17"/>
      <c r="G145" s="17"/>
      <c r="H145" s="17">
        <f t="shared" si="159"/>
        <v>0</v>
      </c>
      <c r="I145" s="17"/>
      <c r="J145" s="17"/>
      <c r="K145" s="17">
        <f t="shared" si="160"/>
        <v>0</v>
      </c>
      <c r="L145" s="17">
        <f t="shared" si="89"/>
        <v>0</v>
      </c>
      <c r="M145" s="16">
        <f t="shared" si="90"/>
        <v>0</v>
      </c>
      <c r="N145" s="53">
        <f t="shared" si="91"/>
        <v>0</v>
      </c>
      <c r="O145" s="97">
        <f t="shared" si="92"/>
        <v>0</v>
      </c>
      <c r="P145" s="16">
        <f t="shared" si="93"/>
        <v>0</v>
      </c>
      <c r="Q145" s="98">
        <f t="shared" si="94"/>
        <v>0</v>
      </c>
      <c r="S145" s="108"/>
      <c r="T145" s="74">
        <f t="shared" si="161"/>
        <v>0</v>
      </c>
      <c r="U145" s="75">
        <f t="shared" si="162"/>
        <v>0</v>
      </c>
      <c r="V145" s="115">
        <f t="shared" si="163"/>
        <v>0</v>
      </c>
      <c r="X145" s="86"/>
    </row>
    <row r="146" spans="2:24" ht="15">
      <c r="B146" s="139"/>
      <c r="C146" s="137"/>
      <c r="D146" s="123" t="s">
        <v>224</v>
      </c>
      <c r="E146" s="36" t="s">
        <v>48</v>
      </c>
      <c r="F146" s="17"/>
      <c r="G146" s="17"/>
      <c r="H146" s="17">
        <f t="shared" si="159"/>
        <v>0</v>
      </c>
      <c r="I146" s="17"/>
      <c r="J146" s="17"/>
      <c r="K146" s="17">
        <f t="shared" si="160"/>
        <v>0</v>
      </c>
      <c r="L146" s="17">
        <f t="shared" si="89"/>
        <v>0</v>
      </c>
      <c r="M146" s="16">
        <f t="shared" si="90"/>
        <v>0</v>
      </c>
      <c r="N146" s="53">
        <f t="shared" si="91"/>
        <v>0</v>
      </c>
      <c r="O146" s="97">
        <f t="shared" si="92"/>
        <v>0</v>
      </c>
      <c r="P146" s="16">
        <f t="shared" si="93"/>
        <v>0</v>
      </c>
      <c r="Q146" s="98">
        <f t="shared" si="94"/>
        <v>0</v>
      </c>
      <c r="S146" s="108"/>
      <c r="T146" s="74">
        <f t="shared" si="161"/>
        <v>0</v>
      </c>
      <c r="U146" s="75">
        <f t="shared" si="162"/>
        <v>0</v>
      </c>
      <c r="V146" s="115">
        <f t="shared" si="163"/>
        <v>0</v>
      </c>
      <c r="X146" s="86"/>
    </row>
    <row r="147" spans="2:24" ht="15">
      <c r="B147" s="139"/>
      <c r="C147" s="137"/>
      <c r="D147" s="118" t="s">
        <v>225</v>
      </c>
      <c r="E147" s="40" t="s">
        <v>226</v>
      </c>
      <c r="F147" s="41">
        <f aca="true" t="shared" si="164" ref="F147:G147">SUM(F148:F153)</f>
        <v>0</v>
      </c>
      <c r="G147" s="41">
        <f t="shared" si="164"/>
        <v>0</v>
      </c>
      <c r="H147" s="41">
        <f>SUM(H148:H153)</f>
        <v>0</v>
      </c>
      <c r="I147" s="41">
        <f aca="true" t="shared" si="165" ref="I147:J147">SUM(I148:I153)</f>
        <v>0</v>
      </c>
      <c r="J147" s="41">
        <f t="shared" si="165"/>
        <v>0</v>
      </c>
      <c r="K147" s="41">
        <f>SUM(K148:K153)</f>
        <v>0</v>
      </c>
      <c r="L147" s="41">
        <f t="shared" si="89"/>
        <v>0</v>
      </c>
      <c r="M147" s="42">
        <f t="shared" si="90"/>
        <v>0</v>
      </c>
      <c r="N147" s="51">
        <f t="shared" si="91"/>
        <v>0</v>
      </c>
      <c r="O147" s="93">
        <f t="shared" si="92"/>
        <v>0</v>
      </c>
      <c r="P147" s="42">
        <f t="shared" si="93"/>
        <v>0</v>
      </c>
      <c r="Q147" s="94">
        <f t="shared" si="94"/>
        <v>0</v>
      </c>
      <c r="S147" s="109"/>
      <c r="T147" s="76">
        <f>SUM(T148:T153)</f>
        <v>0</v>
      </c>
      <c r="U147" s="77">
        <f>SUM(U148:U153)</f>
        <v>0</v>
      </c>
      <c r="V147" s="84">
        <f>SUM(V148:V153)</f>
        <v>0</v>
      </c>
      <c r="X147" s="84">
        <f aca="true" t="shared" si="166" ref="X147">SUM(X148:X153)</f>
        <v>0</v>
      </c>
    </row>
    <row r="148" spans="2:24" ht="15">
      <c r="B148" s="139"/>
      <c r="C148" s="137"/>
      <c r="D148" s="123" t="s">
        <v>227</v>
      </c>
      <c r="E148" s="36" t="s">
        <v>81</v>
      </c>
      <c r="F148" s="17"/>
      <c r="G148" s="17"/>
      <c r="H148" s="17">
        <f aca="true" t="shared" si="167" ref="H148:H153">+F148+G148</f>
        <v>0</v>
      </c>
      <c r="I148" s="17"/>
      <c r="J148" s="17"/>
      <c r="K148" s="17">
        <f aca="true" t="shared" si="168" ref="K148:K153">+I148+J148</f>
        <v>0</v>
      </c>
      <c r="L148" s="17">
        <f t="shared" si="89"/>
        <v>0</v>
      </c>
      <c r="M148" s="16">
        <f t="shared" si="90"/>
        <v>0</v>
      </c>
      <c r="N148" s="53">
        <f t="shared" si="91"/>
        <v>0</v>
      </c>
      <c r="O148" s="97">
        <f t="shared" si="92"/>
        <v>0</v>
      </c>
      <c r="P148" s="16">
        <f t="shared" si="93"/>
        <v>0</v>
      </c>
      <c r="Q148" s="98">
        <f t="shared" si="94"/>
        <v>0</v>
      </c>
      <c r="S148" s="108"/>
      <c r="T148" s="74">
        <f aca="true" t="shared" si="169" ref="T148:T153">+L148</f>
        <v>0</v>
      </c>
      <c r="U148" s="75">
        <f aca="true" t="shared" si="170" ref="U148:U153">+O148</f>
        <v>0</v>
      </c>
      <c r="V148" s="115">
        <f aca="true" t="shared" si="171" ref="V148:V153">+T148+U148</f>
        <v>0</v>
      </c>
      <c r="X148" s="86"/>
    </row>
    <row r="149" spans="2:24" ht="15">
      <c r="B149" s="139"/>
      <c r="C149" s="137"/>
      <c r="D149" s="123" t="s">
        <v>228</v>
      </c>
      <c r="E149" s="36" t="s">
        <v>83</v>
      </c>
      <c r="F149" s="17"/>
      <c r="G149" s="17"/>
      <c r="H149" s="17">
        <f t="shared" si="167"/>
        <v>0</v>
      </c>
      <c r="I149" s="17"/>
      <c r="J149" s="17"/>
      <c r="K149" s="17">
        <f t="shared" si="168"/>
        <v>0</v>
      </c>
      <c r="L149" s="17">
        <f t="shared" si="89"/>
        <v>0</v>
      </c>
      <c r="M149" s="16">
        <f t="shared" si="90"/>
        <v>0</v>
      </c>
      <c r="N149" s="53">
        <f t="shared" si="91"/>
        <v>0</v>
      </c>
      <c r="O149" s="97">
        <f t="shared" si="92"/>
        <v>0</v>
      </c>
      <c r="P149" s="16">
        <f t="shared" si="93"/>
        <v>0</v>
      </c>
      <c r="Q149" s="98">
        <f t="shared" si="94"/>
        <v>0</v>
      </c>
      <c r="S149" s="108"/>
      <c r="T149" s="74">
        <f t="shared" si="169"/>
        <v>0</v>
      </c>
      <c r="U149" s="75">
        <f t="shared" si="170"/>
        <v>0</v>
      </c>
      <c r="V149" s="115">
        <f t="shared" si="171"/>
        <v>0</v>
      </c>
      <c r="X149" s="86"/>
    </row>
    <row r="150" spans="2:24" ht="15">
      <c r="B150" s="139"/>
      <c r="C150" s="137"/>
      <c r="D150" s="123" t="s">
        <v>229</v>
      </c>
      <c r="E150" s="36" t="s">
        <v>85</v>
      </c>
      <c r="F150" s="17"/>
      <c r="G150" s="17"/>
      <c r="H150" s="17">
        <f t="shared" si="167"/>
        <v>0</v>
      </c>
      <c r="I150" s="17"/>
      <c r="J150" s="17"/>
      <c r="K150" s="17">
        <f t="shared" si="168"/>
        <v>0</v>
      </c>
      <c r="L150" s="17">
        <f aca="true" t="shared" si="172" ref="L150:L155">+F150-I150</f>
        <v>0</v>
      </c>
      <c r="M150" s="16">
        <f aca="true" t="shared" si="173" ref="M150:M154">IF(ISERROR(IF(AND(F150&gt;1,I150=0),0%,IF(AND(F150=0,I150&gt;1),100%,L150/F150))),0,IF(AND(F150&gt;1,I150=0),0%,IF(AND(F150=0,I150&gt;1),100%,L150/F150)))</f>
        <v>0</v>
      </c>
      <c r="N150" s="53">
        <f aca="true" t="shared" si="174" ref="N150:N154">+IF($L$155&lt;1,L150/-$L$155,L150/$L$155)</f>
        <v>0</v>
      </c>
      <c r="O150" s="97">
        <f aca="true" t="shared" si="175" ref="O150:O155">+G150-J150</f>
        <v>0</v>
      </c>
      <c r="P150" s="16">
        <f aca="true" t="shared" si="176" ref="P150:P154">IF(ISERROR(IF(AND(G150&gt;1,J150=0),0%,IF(AND(G150=0,J150&gt;1),100%,O150/G150))),0,IF(AND(G150&gt;1,J150=0),0%,IF(AND(G150=0,J150&gt;1),100%,O150/G150)))</f>
        <v>0</v>
      </c>
      <c r="Q150" s="98">
        <f aca="true" t="shared" si="177" ref="Q150:Q154">+IF($O$155&lt;1,O150/-$O$155,O150/$O$155)</f>
        <v>0</v>
      </c>
      <c r="S150" s="108"/>
      <c r="T150" s="74">
        <f t="shared" si="169"/>
        <v>0</v>
      </c>
      <c r="U150" s="75">
        <f t="shared" si="170"/>
        <v>0</v>
      </c>
      <c r="V150" s="115">
        <f t="shared" si="171"/>
        <v>0</v>
      </c>
      <c r="X150" s="86"/>
    </row>
    <row r="151" spans="2:24" ht="15">
      <c r="B151" s="139"/>
      <c r="C151" s="137"/>
      <c r="D151" s="123" t="s">
        <v>230</v>
      </c>
      <c r="E151" s="36" t="s">
        <v>87</v>
      </c>
      <c r="F151" s="17"/>
      <c r="G151" s="17"/>
      <c r="H151" s="17">
        <f t="shared" si="167"/>
        <v>0</v>
      </c>
      <c r="I151" s="17"/>
      <c r="J151" s="17"/>
      <c r="K151" s="17">
        <f t="shared" si="168"/>
        <v>0</v>
      </c>
      <c r="L151" s="17">
        <f t="shared" si="172"/>
        <v>0</v>
      </c>
      <c r="M151" s="16">
        <f t="shared" si="173"/>
        <v>0</v>
      </c>
      <c r="N151" s="53">
        <f t="shared" si="174"/>
        <v>0</v>
      </c>
      <c r="O151" s="97">
        <f t="shared" si="175"/>
        <v>0</v>
      </c>
      <c r="P151" s="16">
        <f t="shared" si="176"/>
        <v>0</v>
      </c>
      <c r="Q151" s="98">
        <f t="shared" si="177"/>
        <v>0</v>
      </c>
      <c r="S151" s="108"/>
      <c r="T151" s="74">
        <f t="shared" si="169"/>
        <v>0</v>
      </c>
      <c r="U151" s="75">
        <f t="shared" si="170"/>
        <v>0</v>
      </c>
      <c r="V151" s="115">
        <f t="shared" si="171"/>
        <v>0</v>
      </c>
      <c r="X151" s="86"/>
    </row>
    <row r="152" spans="2:24" ht="15">
      <c r="B152" s="139"/>
      <c r="C152" s="137"/>
      <c r="D152" s="123" t="s">
        <v>231</v>
      </c>
      <c r="E152" s="36" t="s">
        <v>89</v>
      </c>
      <c r="F152" s="17"/>
      <c r="G152" s="17"/>
      <c r="H152" s="17">
        <f t="shared" si="167"/>
        <v>0</v>
      </c>
      <c r="I152" s="17"/>
      <c r="J152" s="17"/>
      <c r="K152" s="17">
        <f t="shared" si="168"/>
        <v>0</v>
      </c>
      <c r="L152" s="17">
        <f t="shared" si="172"/>
        <v>0</v>
      </c>
      <c r="M152" s="16">
        <f t="shared" si="173"/>
        <v>0</v>
      </c>
      <c r="N152" s="53">
        <f t="shared" si="174"/>
        <v>0</v>
      </c>
      <c r="O152" s="97">
        <f t="shared" si="175"/>
        <v>0</v>
      </c>
      <c r="P152" s="16">
        <f t="shared" si="176"/>
        <v>0</v>
      </c>
      <c r="Q152" s="98">
        <f t="shared" si="177"/>
        <v>0</v>
      </c>
      <c r="S152" s="108"/>
      <c r="T152" s="74">
        <f t="shared" si="169"/>
        <v>0</v>
      </c>
      <c r="U152" s="75">
        <f t="shared" si="170"/>
        <v>0</v>
      </c>
      <c r="V152" s="115">
        <f t="shared" si="171"/>
        <v>0</v>
      </c>
      <c r="X152" s="86"/>
    </row>
    <row r="153" spans="2:24" ht="15">
      <c r="B153" s="139"/>
      <c r="C153" s="137"/>
      <c r="D153" s="124" t="s">
        <v>232</v>
      </c>
      <c r="E153" s="60" t="s">
        <v>48</v>
      </c>
      <c r="F153" s="37"/>
      <c r="G153" s="37"/>
      <c r="H153" s="37">
        <f t="shared" si="167"/>
        <v>0</v>
      </c>
      <c r="I153" s="37"/>
      <c r="J153" s="37"/>
      <c r="K153" s="37">
        <f t="shared" si="168"/>
        <v>0</v>
      </c>
      <c r="L153" s="37">
        <f t="shared" si="172"/>
        <v>0</v>
      </c>
      <c r="M153" s="61">
        <f t="shared" si="173"/>
        <v>0</v>
      </c>
      <c r="N153" s="62">
        <f t="shared" si="174"/>
        <v>0</v>
      </c>
      <c r="O153" s="101">
        <f t="shared" si="175"/>
        <v>0</v>
      </c>
      <c r="P153" s="61">
        <f t="shared" si="176"/>
        <v>0</v>
      </c>
      <c r="Q153" s="102">
        <f t="shared" si="177"/>
        <v>0</v>
      </c>
      <c r="S153" s="111"/>
      <c r="T153" s="74">
        <f t="shared" si="169"/>
        <v>0</v>
      </c>
      <c r="U153" s="75">
        <f t="shared" si="170"/>
        <v>0</v>
      </c>
      <c r="V153" s="115">
        <f t="shared" si="171"/>
        <v>0</v>
      </c>
      <c r="X153" s="86"/>
    </row>
    <row r="154" spans="2:24" ht="15" thickBot="1">
      <c r="B154" s="139"/>
      <c r="C154" s="137"/>
      <c r="D154" s="125" t="s">
        <v>233</v>
      </c>
      <c r="E154" s="55" t="s">
        <v>234</v>
      </c>
      <c r="F154" s="56"/>
      <c r="G154" s="56"/>
      <c r="H154" s="56">
        <v>0</v>
      </c>
      <c r="I154" s="56"/>
      <c r="J154" s="56"/>
      <c r="K154" s="56">
        <v>0</v>
      </c>
      <c r="L154" s="56">
        <f t="shared" si="172"/>
        <v>0</v>
      </c>
      <c r="M154" s="57">
        <f t="shared" si="173"/>
        <v>0</v>
      </c>
      <c r="N154" s="58">
        <f t="shared" si="174"/>
        <v>0</v>
      </c>
      <c r="O154" s="103">
        <f t="shared" si="175"/>
        <v>0</v>
      </c>
      <c r="P154" s="104">
        <f t="shared" si="176"/>
        <v>0</v>
      </c>
      <c r="Q154" s="105">
        <f t="shared" si="177"/>
        <v>0</v>
      </c>
      <c r="S154" s="112"/>
      <c r="T154" s="80">
        <f aca="true" t="shared" si="178" ref="T154">+IF(L154&lt;0,L154*-1,L154*-1)</f>
        <v>0</v>
      </c>
      <c r="U154" s="81">
        <f aca="true" t="shared" si="179" ref="U154:V154">+IF(O154&lt;0,O154*-1,O154*-1)</f>
        <v>0</v>
      </c>
      <c r="V154" s="116">
        <f t="shared" si="179"/>
        <v>0</v>
      </c>
      <c r="X154" s="84">
        <f>+I154</f>
        <v>0</v>
      </c>
    </row>
    <row r="155" spans="2:24" ht="33.75" customHeight="1" thickBot="1">
      <c r="B155" s="139"/>
      <c r="C155" s="137"/>
      <c r="D155" s="126"/>
      <c r="E155" s="63" t="s">
        <v>235</v>
      </c>
      <c r="F155" s="64">
        <f aca="true" t="shared" si="180" ref="F155:G155">+F21+F44+F51+F132+F147+F154</f>
        <v>150000000</v>
      </c>
      <c r="G155" s="64">
        <f t="shared" si="180"/>
        <v>35000000</v>
      </c>
      <c r="H155" s="64">
        <f>+H21+H44+H51+H132+H147+H154</f>
        <v>185000000</v>
      </c>
      <c r="I155" s="64">
        <f aca="true" t="shared" si="181" ref="I155:J155">+I21+I44+I51+I132+I147+I154</f>
        <v>180000000</v>
      </c>
      <c r="J155" s="64">
        <f t="shared" si="181"/>
        <v>45000000</v>
      </c>
      <c r="K155" s="64">
        <f>+K21+K44+K51+K132+K147+K154</f>
        <v>225000000</v>
      </c>
      <c r="L155" s="64">
        <f t="shared" si="172"/>
        <v>-30000000</v>
      </c>
      <c r="M155" s="65"/>
      <c r="N155" s="65"/>
      <c r="O155" s="64">
        <f t="shared" si="175"/>
        <v>-10000000</v>
      </c>
      <c r="P155" s="65"/>
      <c r="Q155" s="65"/>
      <c r="S155" s="113"/>
      <c r="T155" s="68"/>
      <c r="U155" s="69"/>
      <c r="V155" s="117"/>
      <c r="X155" s="88">
        <f aca="true" t="shared" si="182" ref="X155">+X21+X44+X51+X132+X147+X154</f>
        <v>0</v>
      </c>
    </row>
    <row r="156" spans="2:19" ht="15">
      <c r="B156" s="139"/>
      <c r="C156" s="137"/>
      <c r="D156" s="38"/>
      <c r="E156" s="3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S156" s="8"/>
    </row>
    <row r="157" spans="2:19" ht="15">
      <c r="B157" s="139"/>
      <c r="C157" s="137"/>
      <c r="D157" s="127" t="s">
        <v>236</v>
      </c>
      <c r="E157" s="26" t="s">
        <v>237</v>
      </c>
      <c r="F157" s="17"/>
      <c r="G157" s="17"/>
      <c r="H157" s="17">
        <f>+H158+H177</f>
        <v>0</v>
      </c>
      <c r="I157" s="17"/>
      <c r="J157" s="17"/>
      <c r="K157" s="17">
        <f>+K158+K177</f>
        <v>0</v>
      </c>
      <c r="L157" s="17"/>
      <c r="M157" s="15"/>
      <c r="N157" s="15"/>
      <c r="O157" s="17"/>
      <c r="P157" s="15"/>
      <c r="Q157" s="15"/>
      <c r="S157" s="8"/>
    </row>
    <row r="158" spans="2:19" ht="15">
      <c r="B158" s="139"/>
      <c r="C158" s="137"/>
      <c r="D158" s="128" t="s">
        <v>238</v>
      </c>
      <c r="E158" s="29" t="s">
        <v>239</v>
      </c>
      <c r="F158" s="17"/>
      <c r="G158" s="17"/>
      <c r="H158" s="17">
        <f>+H159+H172</f>
        <v>0</v>
      </c>
      <c r="I158" s="17"/>
      <c r="J158" s="17"/>
      <c r="K158" s="17">
        <f>+K159+K172</f>
        <v>0</v>
      </c>
      <c r="L158" s="17"/>
      <c r="M158" s="15"/>
      <c r="N158" s="15"/>
      <c r="O158" s="17"/>
      <c r="P158" s="15"/>
      <c r="Q158" s="15"/>
      <c r="S158" s="8"/>
    </row>
    <row r="159" spans="2:19" ht="26.4">
      <c r="B159" s="139"/>
      <c r="C159" s="137"/>
      <c r="D159" s="129" t="s">
        <v>240</v>
      </c>
      <c r="E159" s="28" t="s">
        <v>241</v>
      </c>
      <c r="F159" s="17"/>
      <c r="G159" s="17"/>
      <c r="H159" s="17">
        <f>+H160+H163+H166+H167+H168+H169+H170+H171</f>
        <v>0</v>
      </c>
      <c r="I159" s="17"/>
      <c r="J159" s="17"/>
      <c r="K159" s="17">
        <f>+K160+K163+K166+K167+K168+K169+K170+K171</f>
        <v>0</v>
      </c>
      <c r="L159" s="17"/>
      <c r="M159" s="15"/>
      <c r="N159" s="15"/>
      <c r="O159" s="17"/>
      <c r="P159" s="15"/>
      <c r="Q159" s="15"/>
      <c r="S159" s="8"/>
    </row>
    <row r="160" spans="2:19" ht="15">
      <c r="B160" s="139"/>
      <c r="C160" s="137"/>
      <c r="D160" s="130" t="s">
        <v>242</v>
      </c>
      <c r="E160" s="30" t="s">
        <v>243</v>
      </c>
      <c r="F160" s="17"/>
      <c r="G160" s="17"/>
      <c r="H160" s="17">
        <f>+H161+H162</f>
        <v>0</v>
      </c>
      <c r="I160" s="17"/>
      <c r="J160" s="17"/>
      <c r="K160" s="17">
        <f>+K161+K162</f>
        <v>0</v>
      </c>
      <c r="L160" s="17"/>
      <c r="M160" s="15"/>
      <c r="N160" s="15"/>
      <c r="O160" s="17"/>
      <c r="P160" s="15"/>
      <c r="Q160" s="15"/>
      <c r="S160" s="8"/>
    </row>
    <row r="161" spans="2:19" ht="15">
      <c r="B161" s="139"/>
      <c r="C161" s="137"/>
      <c r="D161" s="131" t="s">
        <v>244</v>
      </c>
      <c r="E161" s="31" t="s">
        <v>245</v>
      </c>
      <c r="F161" s="17"/>
      <c r="G161" s="17"/>
      <c r="H161" s="17">
        <f aca="true" t="shared" si="183" ref="H161:H162">+F161+G161</f>
        <v>0</v>
      </c>
      <c r="I161" s="17"/>
      <c r="J161" s="17"/>
      <c r="K161" s="17">
        <f aca="true" t="shared" si="184" ref="K161:K162">+I161+J161</f>
        <v>0</v>
      </c>
      <c r="L161" s="17"/>
      <c r="M161" s="15"/>
      <c r="N161" s="15"/>
      <c r="O161" s="17"/>
      <c r="P161" s="15"/>
      <c r="Q161" s="15"/>
      <c r="S161" s="8"/>
    </row>
    <row r="162" spans="2:19" ht="15">
      <c r="B162" s="139"/>
      <c r="C162" s="137"/>
      <c r="D162" s="131" t="s">
        <v>246</v>
      </c>
      <c r="E162" s="31" t="s">
        <v>247</v>
      </c>
      <c r="F162" s="17"/>
      <c r="G162" s="17"/>
      <c r="H162" s="17">
        <f t="shared" si="183"/>
        <v>0</v>
      </c>
      <c r="I162" s="17"/>
      <c r="J162" s="17"/>
      <c r="K162" s="17">
        <f t="shared" si="184"/>
        <v>0</v>
      </c>
      <c r="L162" s="17"/>
      <c r="M162" s="15"/>
      <c r="N162" s="15"/>
      <c r="O162" s="17"/>
      <c r="P162" s="15"/>
      <c r="Q162" s="15"/>
      <c r="S162" s="8"/>
    </row>
    <row r="163" spans="2:19" ht="15">
      <c r="B163" s="139"/>
      <c r="C163" s="137"/>
      <c r="D163" s="130" t="s">
        <v>248</v>
      </c>
      <c r="E163" s="30" t="s">
        <v>249</v>
      </c>
      <c r="F163" s="17"/>
      <c r="G163" s="17"/>
      <c r="H163" s="17">
        <f>+H164+H165</f>
        <v>0</v>
      </c>
      <c r="I163" s="17"/>
      <c r="J163" s="17"/>
      <c r="K163" s="17">
        <f>+K164+K165</f>
        <v>0</v>
      </c>
      <c r="L163" s="17"/>
      <c r="M163" s="15"/>
      <c r="N163" s="15"/>
      <c r="O163" s="17"/>
      <c r="P163" s="15"/>
      <c r="Q163" s="15"/>
      <c r="S163" s="8"/>
    </row>
    <row r="164" spans="2:19" ht="15">
      <c r="B164" s="139"/>
      <c r="C164" s="137"/>
      <c r="D164" s="131" t="s">
        <v>250</v>
      </c>
      <c r="E164" s="31" t="s">
        <v>251</v>
      </c>
      <c r="F164" s="17"/>
      <c r="G164" s="17"/>
      <c r="H164" s="17">
        <f aca="true" t="shared" si="185" ref="H164:H165">+F164+G164</f>
        <v>0</v>
      </c>
      <c r="I164" s="17"/>
      <c r="J164" s="17"/>
      <c r="K164" s="17">
        <f aca="true" t="shared" si="186" ref="K164:K165">+I164+J164</f>
        <v>0</v>
      </c>
      <c r="L164" s="17"/>
      <c r="M164" s="15"/>
      <c r="N164" s="15"/>
      <c r="O164" s="17"/>
      <c r="P164" s="15"/>
      <c r="Q164" s="15"/>
      <c r="S164" s="8"/>
    </row>
    <row r="165" spans="2:19" ht="15">
      <c r="B165" s="139"/>
      <c r="C165" s="137"/>
      <c r="D165" s="131" t="s">
        <v>252</v>
      </c>
      <c r="E165" s="31" t="s">
        <v>253</v>
      </c>
      <c r="F165" s="17"/>
      <c r="G165" s="17"/>
      <c r="H165" s="17">
        <f t="shared" si="185"/>
        <v>0</v>
      </c>
      <c r="I165" s="17"/>
      <c r="J165" s="17"/>
      <c r="K165" s="17">
        <f t="shared" si="186"/>
        <v>0</v>
      </c>
      <c r="L165" s="17"/>
      <c r="M165" s="15"/>
      <c r="N165" s="15"/>
      <c r="O165" s="17"/>
      <c r="P165" s="15"/>
      <c r="Q165" s="15"/>
      <c r="S165" s="8"/>
    </row>
    <row r="166" spans="2:19" ht="15">
      <c r="B166" s="139"/>
      <c r="C166" s="137"/>
      <c r="D166" s="130" t="s">
        <v>254</v>
      </c>
      <c r="E166" s="30" t="s">
        <v>255</v>
      </c>
      <c r="F166" s="17"/>
      <c r="G166" s="17"/>
      <c r="H166" s="17">
        <v>0</v>
      </c>
      <c r="I166" s="17"/>
      <c r="J166" s="17"/>
      <c r="K166" s="17">
        <v>0</v>
      </c>
      <c r="L166" s="17"/>
      <c r="M166" s="15"/>
      <c r="N166" s="15"/>
      <c r="O166" s="17"/>
      <c r="P166" s="15"/>
      <c r="Q166" s="15"/>
      <c r="S166" s="8"/>
    </row>
    <row r="167" spans="2:19" ht="15">
      <c r="B167" s="139"/>
      <c r="C167" s="137"/>
      <c r="D167" s="130" t="s">
        <v>256</v>
      </c>
      <c r="E167" s="30" t="s">
        <v>257</v>
      </c>
      <c r="F167" s="17"/>
      <c r="G167" s="17"/>
      <c r="H167" s="17">
        <v>0</v>
      </c>
      <c r="I167" s="17"/>
      <c r="J167" s="17"/>
      <c r="K167" s="17">
        <v>0</v>
      </c>
      <c r="L167" s="17"/>
      <c r="M167" s="15"/>
      <c r="N167" s="15"/>
      <c r="O167" s="17"/>
      <c r="P167" s="15"/>
      <c r="Q167" s="15"/>
      <c r="S167" s="8"/>
    </row>
    <row r="168" spans="2:19" ht="15">
      <c r="B168" s="139"/>
      <c r="C168" s="137"/>
      <c r="D168" s="130" t="s">
        <v>258</v>
      </c>
      <c r="E168" s="30" t="s">
        <v>259</v>
      </c>
      <c r="F168" s="17"/>
      <c r="G168" s="17"/>
      <c r="H168" s="17">
        <v>0</v>
      </c>
      <c r="I168" s="17"/>
      <c r="J168" s="17"/>
      <c r="K168" s="17">
        <v>0</v>
      </c>
      <c r="L168" s="17"/>
      <c r="M168" s="15"/>
      <c r="N168" s="15"/>
      <c r="O168" s="17"/>
      <c r="P168" s="15"/>
      <c r="Q168" s="15"/>
      <c r="S168" s="8"/>
    </row>
    <row r="169" spans="2:19" ht="15">
      <c r="B169" s="139"/>
      <c r="C169" s="137"/>
      <c r="D169" s="130" t="s">
        <v>260</v>
      </c>
      <c r="E169" s="30" t="s">
        <v>261</v>
      </c>
      <c r="F169" s="17"/>
      <c r="G169" s="17"/>
      <c r="H169" s="17">
        <v>0</v>
      </c>
      <c r="I169" s="17"/>
      <c r="J169" s="17"/>
      <c r="K169" s="17">
        <v>0</v>
      </c>
      <c r="L169" s="17"/>
      <c r="M169" s="15"/>
      <c r="N169" s="15"/>
      <c r="O169" s="17"/>
      <c r="P169" s="15"/>
      <c r="Q169" s="15"/>
      <c r="S169" s="8"/>
    </row>
    <row r="170" spans="2:19" ht="15">
      <c r="B170" s="139"/>
      <c r="C170" s="137"/>
      <c r="D170" s="130" t="s">
        <v>262</v>
      </c>
      <c r="E170" s="30" t="s">
        <v>263</v>
      </c>
      <c r="F170" s="17"/>
      <c r="G170" s="17"/>
      <c r="H170" s="17">
        <v>0</v>
      </c>
      <c r="I170" s="17"/>
      <c r="J170" s="17"/>
      <c r="K170" s="17">
        <v>0</v>
      </c>
      <c r="L170" s="17"/>
      <c r="M170" s="15"/>
      <c r="N170" s="15"/>
      <c r="O170" s="17"/>
      <c r="P170" s="15"/>
      <c r="Q170" s="15"/>
      <c r="S170" s="8"/>
    </row>
    <row r="171" spans="2:19" ht="15">
      <c r="B171" s="139"/>
      <c r="C171" s="137"/>
      <c r="D171" s="130" t="s">
        <v>264</v>
      </c>
      <c r="E171" s="30" t="s">
        <v>265</v>
      </c>
      <c r="F171" s="17"/>
      <c r="G171" s="17"/>
      <c r="H171" s="17">
        <v>0</v>
      </c>
      <c r="I171" s="17"/>
      <c r="J171" s="17"/>
      <c r="K171" s="17">
        <v>0</v>
      </c>
      <c r="L171" s="17"/>
      <c r="M171" s="15"/>
      <c r="N171" s="15"/>
      <c r="O171" s="17"/>
      <c r="P171" s="15"/>
      <c r="Q171" s="15"/>
      <c r="S171" s="8"/>
    </row>
    <row r="172" spans="2:19" ht="26.4">
      <c r="B172" s="139"/>
      <c r="C172" s="137"/>
      <c r="D172" s="129" t="s">
        <v>266</v>
      </c>
      <c r="E172" s="28" t="s">
        <v>267</v>
      </c>
      <c r="F172" s="17"/>
      <c r="G172" s="17"/>
      <c r="H172" s="17">
        <f>+H173+H176</f>
        <v>0</v>
      </c>
      <c r="I172" s="17"/>
      <c r="J172" s="17"/>
      <c r="K172" s="17">
        <f>+K173+K176</f>
        <v>0</v>
      </c>
      <c r="L172" s="17"/>
      <c r="M172" s="15"/>
      <c r="N172" s="15"/>
      <c r="O172" s="17"/>
      <c r="P172" s="15"/>
      <c r="Q172" s="15"/>
      <c r="S172" s="8"/>
    </row>
    <row r="173" spans="2:19" ht="15">
      <c r="B173" s="139"/>
      <c r="C173" s="137"/>
      <c r="D173" s="130" t="s">
        <v>268</v>
      </c>
      <c r="E173" s="30" t="s">
        <v>269</v>
      </c>
      <c r="F173" s="17"/>
      <c r="G173" s="17"/>
      <c r="H173" s="17">
        <f>+H174+H175</f>
        <v>0</v>
      </c>
      <c r="I173" s="17"/>
      <c r="J173" s="17"/>
      <c r="K173" s="17">
        <f>+K174+K175</f>
        <v>0</v>
      </c>
      <c r="L173" s="17"/>
      <c r="M173" s="15"/>
      <c r="N173" s="15"/>
      <c r="O173" s="17"/>
      <c r="P173" s="15"/>
      <c r="Q173" s="15"/>
      <c r="S173" s="8"/>
    </row>
    <row r="174" spans="2:19" ht="15">
      <c r="B174" s="139"/>
      <c r="C174" s="137"/>
      <c r="D174" s="132" t="s">
        <v>270</v>
      </c>
      <c r="E174" s="31" t="s">
        <v>271</v>
      </c>
      <c r="F174" s="17"/>
      <c r="G174" s="17"/>
      <c r="H174" s="17">
        <f aca="true" t="shared" si="187" ref="H174:H176">+F174+G174</f>
        <v>0</v>
      </c>
      <c r="I174" s="17"/>
      <c r="J174" s="17"/>
      <c r="K174" s="17">
        <f aca="true" t="shared" si="188" ref="K174:K176">+I174+J174</f>
        <v>0</v>
      </c>
      <c r="L174" s="17"/>
      <c r="M174" s="15"/>
      <c r="N174" s="15"/>
      <c r="O174" s="17"/>
      <c r="P174" s="15"/>
      <c r="Q174" s="15"/>
      <c r="S174" s="8"/>
    </row>
    <row r="175" spans="2:19" ht="15">
      <c r="B175" s="139"/>
      <c r="C175" s="137"/>
      <c r="D175" s="132" t="s">
        <v>272</v>
      </c>
      <c r="E175" s="31" t="s">
        <v>273</v>
      </c>
      <c r="F175" s="17"/>
      <c r="G175" s="17"/>
      <c r="H175" s="17">
        <f t="shared" si="187"/>
        <v>0</v>
      </c>
      <c r="I175" s="17"/>
      <c r="J175" s="17"/>
      <c r="K175" s="17">
        <f t="shared" si="188"/>
        <v>0</v>
      </c>
      <c r="L175" s="17"/>
      <c r="M175" s="15"/>
      <c r="N175" s="15"/>
      <c r="O175" s="17"/>
      <c r="P175" s="15"/>
      <c r="Q175" s="15"/>
      <c r="S175" s="8"/>
    </row>
    <row r="176" spans="2:19" ht="26.4">
      <c r="B176" s="139"/>
      <c r="C176" s="137"/>
      <c r="D176" s="130" t="s">
        <v>274</v>
      </c>
      <c r="E176" s="30" t="s">
        <v>275</v>
      </c>
      <c r="F176" s="17"/>
      <c r="G176" s="17"/>
      <c r="H176" s="17">
        <f t="shared" si="187"/>
        <v>0</v>
      </c>
      <c r="I176" s="17"/>
      <c r="J176" s="17"/>
      <c r="K176" s="17">
        <f t="shared" si="188"/>
        <v>0</v>
      </c>
      <c r="L176" s="17"/>
      <c r="M176" s="15"/>
      <c r="N176" s="15"/>
      <c r="O176" s="17"/>
      <c r="P176" s="15"/>
      <c r="Q176" s="15"/>
      <c r="S176" s="8"/>
    </row>
    <row r="177" spans="2:19" ht="15">
      <c r="B177" s="139"/>
      <c r="C177" s="137"/>
      <c r="D177" s="128" t="s">
        <v>276</v>
      </c>
      <c r="E177" s="29" t="s">
        <v>277</v>
      </c>
      <c r="F177" s="17"/>
      <c r="G177" s="17"/>
      <c r="H177" s="17">
        <f>+H178+H191</f>
        <v>0</v>
      </c>
      <c r="I177" s="17"/>
      <c r="J177" s="17"/>
      <c r="K177" s="17">
        <f>+K178+K191</f>
        <v>0</v>
      </c>
      <c r="L177" s="17"/>
      <c r="M177" s="15"/>
      <c r="N177" s="15"/>
      <c r="O177" s="17"/>
      <c r="P177" s="15"/>
      <c r="Q177" s="15"/>
      <c r="S177" s="8"/>
    </row>
    <row r="178" spans="2:19" ht="26.4">
      <c r="B178" s="139"/>
      <c r="C178" s="137"/>
      <c r="D178" s="129" t="s">
        <v>278</v>
      </c>
      <c r="E178" s="28" t="s">
        <v>241</v>
      </c>
      <c r="F178" s="17"/>
      <c r="G178" s="17"/>
      <c r="H178" s="17">
        <f>+H179+H182+H185+H186+H187+H188+H189+H190</f>
        <v>0</v>
      </c>
      <c r="I178" s="17"/>
      <c r="J178" s="17"/>
      <c r="K178" s="17">
        <f>+K179+K182+K185+K186+K187+K188+K189+K190</f>
        <v>0</v>
      </c>
      <c r="L178" s="17"/>
      <c r="M178" s="15"/>
      <c r="N178" s="15"/>
      <c r="O178" s="17"/>
      <c r="P178" s="15"/>
      <c r="Q178" s="15"/>
      <c r="S178" s="8"/>
    </row>
    <row r="179" spans="2:19" ht="15">
      <c r="B179" s="139"/>
      <c r="C179" s="137"/>
      <c r="D179" s="130" t="s">
        <v>279</v>
      </c>
      <c r="E179" s="30" t="s">
        <v>243</v>
      </c>
      <c r="F179" s="17"/>
      <c r="G179" s="17"/>
      <c r="H179" s="17">
        <f>+H180+H181</f>
        <v>0</v>
      </c>
      <c r="I179" s="17"/>
      <c r="J179" s="17"/>
      <c r="K179" s="17">
        <f>+K180+K181</f>
        <v>0</v>
      </c>
      <c r="L179" s="17"/>
      <c r="M179" s="15"/>
      <c r="N179" s="15"/>
      <c r="O179" s="17"/>
      <c r="P179" s="15"/>
      <c r="Q179" s="15"/>
      <c r="S179" s="8"/>
    </row>
    <row r="180" spans="2:19" ht="15">
      <c r="B180" s="139"/>
      <c r="C180" s="137"/>
      <c r="D180" s="131" t="s">
        <v>280</v>
      </c>
      <c r="E180" s="31" t="s">
        <v>245</v>
      </c>
      <c r="F180" s="17"/>
      <c r="G180" s="17"/>
      <c r="H180" s="17">
        <f aca="true" t="shared" si="189" ref="H180:H181">+F180+G180</f>
        <v>0</v>
      </c>
      <c r="I180" s="17"/>
      <c r="J180" s="17"/>
      <c r="K180" s="17">
        <f aca="true" t="shared" si="190" ref="K180:K181">+I180+J180</f>
        <v>0</v>
      </c>
      <c r="L180" s="17"/>
      <c r="M180" s="15"/>
      <c r="N180" s="15"/>
      <c r="O180" s="17"/>
      <c r="P180" s="15"/>
      <c r="Q180" s="15"/>
      <c r="S180" s="8"/>
    </row>
    <row r="181" spans="2:19" ht="15">
      <c r="B181" s="139"/>
      <c r="C181" s="137"/>
      <c r="D181" s="131" t="s">
        <v>281</v>
      </c>
      <c r="E181" s="31" t="s">
        <v>247</v>
      </c>
      <c r="F181" s="17"/>
      <c r="G181" s="17"/>
      <c r="H181" s="17">
        <f t="shared" si="189"/>
        <v>0</v>
      </c>
      <c r="I181" s="17"/>
      <c r="J181" s="17"/>
      <c r="K181" s="17">
        <f t="shared" si="190"/>
        <v>0</v>
      </c>
      <c r="L181" s="17"/>
      <c r="M181" s="15"/>
      <c r="N181" s="15"/>
      <c r="O181" s="17"/>
      <c r="P181" s="15"/>
      <c r="Q181" s="15"/>
      <c r="S181" s="8"/>
    </row>
    <row r="182" spans="2:19" ht="15">
      <c r="B182" s="139"/>
      <c r="C182" s="137"/>
      <c r="D182" s="130" t="s">
        <v>282</v>
      </c>
      <c r="E182" s="30" t="s">
        <v>249</v>
      </c>
      <c r="F182" s="17"/>
      <c r="G182" s="17"/>
      <c r="H182" s="17">
        <f>+H183+H184</f>
        <v>0</v>
      </c>
      <c r="I182" s="17"/>
      <c r="J182" s="17"/>
      <c r="K182" s="17">
        <f>+K183+K184</f>
        <v>0</v>
      </c>
      <c r="L182" s="17"/>
      <c r="M182" s="15"/>
      <c r="N182" s="15"/>
      <c r="O182" s="17"/>
      <c r="P182" s="15"/>
      <c r="Q182" s="15"/>
      <c r="S182" s="8"/>
    </row>
    <row r="183" spans="2:19" ht="15">
      <c r="B183" s="139"/>
      <c r="C183" s="137"/>
      <c r="D183" s="131" t="s">
        <v>283</v>
      </c>
      <c r="E183" s="31" t="s">
        <v>251</v>
      </c>
      <c r="F183" s="17"/>
      <c r="G183" s="17"/>
      <c r="H183" s="17">
        <f aca="true" t="shared" si="191" ref="H183:H184">+F183+G183</f>
        <v>0</v>
      </c>
      <c r="I183" s="17"/>
      <c r="J183" s="17"/>
      <c r="K183" s="17">
        <f aca="true" t="shared" si="192" ref="K183:K184">+I183+J183</f>
        <v>0</v>
      </c>
      <c r="L183" s="17"/>
      <c r="M183" s="15"/>
      <c r="N183" s="15"/>
      <c r="O183" s="17"/>
      <c r="P183" s="15"/>
      <c r="Q183" s="15"/>
      <c r="S183" s="8"/>
    </row>
    <row r="184" spans="2:19" ht="15">
      <c r="B184" s="139"/>
      <c r="C184" s="137"/>
      <c r="D184" s="131" t="s">
        <v>284</v>
      </c>
      <c r="E184" s="31" t="s">
        <v>253</v>
      </c>
      <c r="F184" s="17"/>
      <c r="G184" s="17"/>
      <c r="H184" s="17">
        <f t="shared" si="191"/>
        <v>0</v>
      </c>
      <c r="I184" s="17"/>
      <c r="J184" s="17"/>
      <c r="K184" s="17">
        <f t="shared" si="192"/>
        <v>0</v>
      </c>
      <c r="L184" s="17"/>
      <c r="M184" s="15"/>
      <c r="N184" s="15"/>
      <c r="O184" s="17"/>
      <c r="P184" s="15"/>
      <c r="Q184" s="15"/>
      <c r="S184" s="8"/>
    </row>
    <row r="185" spans="2:19" ht="15">
      <c r="B185" s="139"/>
      <c r="C185" s="137"/>
      <c r="D185" s="130" t="s">
        <v>285</v>
      </c>
      <c r="E185" s="30" t="s">
        <v>255</v>
      </c>
      <c r="F185" s="17"/>
      <c r="G185" s="17"/>
      <c r="H185" s="17">
        <v>0</v>
      </c>
      <c r="I185" s="17"/>
      <c r="J185" s="17"/>
      <c r="K185" s="17">
        <v>0</v>
      </c>
      <c r="L185" s="17"/>
      <c r="M185" s="15"/>
      <c r="N185" s="15"/>
      <c r="O185" s="17"/>
      <c r="P185" s="15"/>
      <c r="Q185" s="15"/>
      <c r="S185" s="8"/>
    </row>
    <row r="186" spans="2:19" ht="15">
      <c r="B186" s="139"/>
      <c r="C186" s="137"/>
      <c r="D186" s="130" t="s">
        <v>286</v>
      </c>
      <c r="E186" s="30" t="s">
        <v>257</v>
      </c>
      <c r="F186" s="17"/>
      <c r="G186" s="17"/>
      <c r="H186" s="17">
        <v>0</v>
      </c>
      <c r="I186" s="17"/>
      <c r="J186" s="17"/>
      <c r="K186" s="17">
        <v>0</v>
      </c>
      <c r="L186" s="17"/>
      <c r="M186" s="15"/>
      <c r="N186" s="15"/>
      <c r="O186" s="17"/>
      <c r="P186" s="15"/>
      <c r="Q186" s="15"/>
      <c r="S186" s="8"/>
    </row>
    <row r="187" spans="2:19" ht="15">
      <c r="B187" s="139"/>
      <c r="C187" s="137"/>
      <c r="D187" s="130" t="s">
        <v>287</v>
      </c>
      <c r="E187" s="30" t="s">
        <v>259</v>
      </c>
      <c r="F187" s="17"/>
      <c r="G187" s="17"/>
      <c r="H187" s="17">
        <v>0</v>
      </c>
      <c r="I187" s="17"/>
      <c r="J187" s="17"/>
      <c r="K187" s="17">
        <v>0</v>
      </c>
      <c r="L187" s="17"/>
      <c r="M187" s="15"/>
      <c r="N187" s="15"/>
      <c r="O187" s="17"/>
      <c r="P187" s="15"/>
      <c r="Q187" s="15"/>
      <c r="S187" s="8"/>
    </row>
    <row r="188" spans="2:19" ht="15">
      <c r="B188" s="139"/>
      <c r="C188" s="137"/>
      <c r="D188" s="130" t="s">
        <v>288</v>
      </c>
      <c r="E188" s="30" t="s">
        <v>261</v>
      </c>
      <c r="F188" s="17"/>
      <c r="G188" s="17"/>
      <c r="H188" s="17">
        <v>0</v>
      </c>
      <c r="I188" s="17"/>
      <c r="J188" s="17"/>
      <c r="K188" s="17">
        <v>0</v>
      </c>
      <c r="L188" s="17"/>
      <c r="M188" s="15"/>
      <c r="N188" s="15"/>
      <c r="O188" s="17"/>
      <c r="P188" s="15"/>
      <c r="Q188" s="15"/>
      <c r="S188" s="8"/>
    </row>
    <row r="189" spans="2:19" ht="15">
      <c r="B189" s="139"/>
      <c r="C189" s="137"/>
      <c r="D189" s="130" t="s">
        <v>289</v>
      </c>
      <c r="E189" s="30" t="s">
        <v>263</v>
      </c>
      <c r="F189" s="17"/>
      <c r="G189" s="17"/>
      <c r="H189" s="17">
        <v>0</v>
      </c>
      <c r="I189" s="17"/>
      <c r="J189" s="17"/>
      <c r="K189" s="17">
        <v>0</v>
      </c>
      <c r="L189" s="17"/>
      <c r="M189" s="15"/>
      <c r="N189" s="15"/>
      <c r="O189" s="17"/>
      <c r="P189" s="15"/>
      <c r="Q189" s="15"/>
      <c r="S189" s="8"/>
    </row>
    <row r="190" spans="2:19" ht="15">
      <c r="B190" s="139"/>
      <c r="C190" s="137"/>
      <c r="D190" s="130" t="s">
        <v>290</v>
      </c>
      <c r="E190" s="30" t="s">
        <v>265</v>
      </c>
      <c r="F190" s="17"/>
      <c r="G190" s="17"/>
      <c r="H190" s="17">
        <v>0</v>
      </c>
      <c r="I190" s="17"/>
      <c r="J190" s="17"/>
      <c r="K190" s="17">
        <v>0</v>
      </c>
      <c r="L190" s="17"/>
      <c r="M190" s="15"/>
      <c r="N190" s="15"/>
      <c r="O190" s="17"/>
      <c r="P190" s="15"/>
      <c r="Q190" s="15"/>
      <c r="S190" s="8"/>
    </row>
    <row r="191" spans="2:19" ht="26.4">
      <c r="B191" s="139"/>
      <c r="C191" s="137"/>
      <c r="D191" s="129" t="s">
        <v>291</v>
      </c>
      <c r="E191" s="28" t="s">
        <v>267</v>
      </c>
      <c r="F191" s="17"/>
      <c r="G191" s="17"/>
      <c r="H191" s="17">
        <f>+H192+H195</f>
        <v>0</v>
      </c>
      <c r="I191" s="17"/>
      <c r="J191" s="17"/>
      <c r="K191" s="17">
        <f>+K192+K195</f>
        <v>0</v>
      </c>
      <c r="L191" s="17"/>
      <c r="M191" s="15"/>
      <c r="N191" s="15"/>
      <c r="O191" s="17"/>
      <c r="P191" s="15"/>
      <c r="Q191" s="15"/>
      <c r="S191" s="8"/>
    </row>
    <row r="192" spans="2:19" ht="15">
      <c r="B192" s="139"/>
      <c r="C192" s="137"/>
      <c r="D192" s="130" t="s">
        <v>292</v>
      </c>
      <c r="E192" s="30" t="s">
        <v>269</v>
      </c>
      <c r="F192" s="17"/>
      <c r="G192" s="17"/>
      <c r="H192" s="17">
        <f>+H193+H194</f>
        <v>0</v>
      </c>
      <c r="I192" s="17"/>
      <c r="J192" s="17"/>
      <c r="K192" s="17">
        <f>+K193+K194</f>
        <v>0</v>
      </c>
      <c r="L192" s="17"/>
      <c r="M192" s="15"/>
      <c r="N192" s="15"/>
      <c r="O192" s="17"/>
      <c r="P192" s="15"/>
      <c r="Q192" s="15"/>
      <c r="S192" s="8"/>
    </row>
    <row r="193" spans="2:19" ht="15">
      <c r="B193" s="139"/>
      <c r="C193" s="137"/>
      <c r="D193" s="132" t="s">
        <v>293</v>
      </c>
      <c r="E193" s="31" t="s">
        <v>271</v>
      </c>
      <c r="F193" s="17"/>
      <c r="G193" s="17"/>
      <c r="H193" s="17">
        <f>+F193+G193</f>
        <v>0</v>
      </c>
      <c r="I193" s="17"/>
      <c r="J193" s="17"/>
      <c r="K193" s="17">
        <f>+I193+J193</f>
        <v>0</v>
      </c>
      <c r="L193" s="17"/>
      <c r="M193" s="15"/>
      <c r="N193" s="15"/>
      <c r="O193" s="17"/>
      <c r="P193" s="15"/>
      <c r="Q193" s="15"/>
      <c r="S193" s="8"/>
    </row>
    <row r="194" spans="2:19" ht="15">
      <c r="B194" s="139"/>
      <c r="C194" s="137"/>
      <c r="D194" s="132" t="s">
        <v>294</v>
      </c>
      <c r="E194" s="31" t="s">
        <v>273</v>
      </c>
      <c r="F194" s="17"/>
      <c r="G194" s="17"/>
      <c r="H194" s="17">
        <f>+F194+G194</f>
        <v>0</v>
      </c>
      <c r="I194" s="17"/>
      <c r="J194" s="17"/>
      <c r="K194" s="17">
        <f>+I194+J194</f>
        <v>0</v>
      </c>
      <c r="L194" s="17"/>
      <c r="M194" s="15"/>
      <c r="N194" s="15"/>
      <c r="O194" s="17"/>
      <c r="P194" s="15"/>
      <c r="Q194" s="15"/>
      <c r="S194" s="8"/>
    </row>
    <row r="195" spans="2:19" ht="26.4">
      <c r="B195" s="139"/>
      <c r="C195" s="137"/>
      <c r="D195" s="130" t="s">
        <v>295</v>
      </c>
      <c r="E195" s="30" t="s">
        <v>275</v>
      </c>
      <c r="F195" s="17"/>
      <c r="G195" s="17"/>
      <c r="H195" s="17">
        <f>+F195+G195</f>
        <v>0</v>
      </c>
      <c r="I195" s="17"/>
      <c r="J195" s="17"/>
      <c r="K195" s="17">
        <f>+I195+J195</f>
        <v>0</v>
      </c>
      <c r="L195" s="17"/>
      <c r="M195" s="15"/>
      <c r="N195" s="15"/>
      <c r="O195" s="17"/>
      <c r="P195" s="15"/>
      <c r="Q195" s="15"/>
      <c r="S195" s="8"/>
    </row>
    <row r="196" spans="2:19" ht="15">
      <c r="B196" s="139"/>
      <c r="C196" s="137"/>
      <c r="D196" s="127" t="s">
        <v>296</v>
      </c>
      <c r="E196" s="26" t="s">
        <v>297</v>
      </c>
      <c r="F196" s="17"/>
      <c r="G196" s="17"/>
      <c r="H196" s="17">
        <f>+H197+H211+H225+H226+H227</f>
        <v>0</v>
      </c>
      <c r="I196" s="17"/>
      <c r="J196" s="17"/>
      <c r="K196" s="17">
        <f>+K197+K211+K225+K226+K227</f>
        <v>0</v>
      </c>
      <c r="L196" s="17"/>
      <c r="M196" s="15"/>
      <c r="N196" s="15"/>
      <c r="O196" s="17"/>
      <c r="P196" s="15"/>
      <c r="Q196" s="15"/>
      <c r="S196" s="8"/>
    </row>
    <row r="197" spans="2:19" ht="15">
      <c r="B197" s="139"/>
      <c r="C197" s="137"/>
      <c r="D197" s="128" t="s">
        <v>298</v>
      </c>
      <c r="E197" s="29" t="s">
        <v>239</v>
      </c>
      <c r="F197" s="17"/>
      <c r="G197" s="17"/>
      <c r="H197" s="17">
        <f>+H198+H208</f>
        <v>0</v>
      </c>
      <c r="I197" s="17"/>
      <c r="J197" s="17"/>
      <c r="K197" s="17">
        <f>+K198+K208</f>
        <v>0</v>
      </c>
      <c r="L197" s="17"/>
      <c r="M197" s="15"/>
      <c r="N197" s="15"/>
      <c r="O197" s="17"/>
      <c r="P197" s="15"/>
      <c r="Q197" s="15"/>
      <c r="S197" s="8"/>
    </row>
    <row r="198" spans="2:19" ht="26.4">
      <c r="B198" s="139"/>
      <c r="C198" s="137"/>
      <c r="D198" s="129" t="s">
        <v>299</v>
      </c>
      <c r="E198" s="28" t="s">
        <v>241</v>
      </c>
      <c r="F198" s="17"/>
      <c r="G198" s="17"/>
      <c r="H198" s="17">
        <f>+H199+H200+H201+H202+H203+H204+H205+H206+H207</f>
        <v>0</v>
      </c>
      <c r="I198" s="17"/>
      <c r="J198" s="17"/>
      <c r="K198" s="17">
        <f>+K199+K200+K201+K202+K203+K204+K205+K206+K207</f>
        <v>0</v>
      </c>
      <c r="L198" s="17"/>
      <c r="M198" s="15"/>
      <c r="N198" s="15"/>
      <c r="O198" s="17"/>
      <c r="P198" s="15"/>
      <c r="Q198" s="15"/>
      <c r="S198" s="8"/>
    </row>
    <row r="199" spans="2:19" ht="15">
      <c r="B199" s="139"/>
      <c r="C199" s="137"/>
      <c r="D199" s="130" t="s">
        <v>300</v>
      </c>
      <c r="E199" s="30" t="s">
        <v>301</v>
      </c>
      <c r="F199" s="17"/>
      <c r="G199" s="17"/>
      <c r="H199" s="17">
        <f aca="true" t="shared" si="193" ref="H199:H207">+F199+G199</f>
        <v>0</v>
      </c>
      <c r="I199" s="17"/>
      <c r="J199" s="17"/>
      <c r="K199" s="17">
        <f aca="true" t="shared" si="194" ref="K199:K207">+I199+J199</f>
        <v>0</v>
      </c>
      <c r="L199" s="17"/>
      <c r="M199" s="15"/>
      <c r="N199" s="15"/>
      <c r="O199" s="17"/>
      <c r="P199" s="15"/>
      <c r="Q199" s="15"/>
      <c r="S199" s="8"/>
    </row>
    <row r="200" spans="2:19" ht="15">
      <c r="B200" s="139"/>
      <c r="C200" s="137"/>
      <c r="D200" s="130" t="s">
        <v>302</v>
      </c>
      <c r="E200" s="30" t="s">
        <v>243</v>
      </c>
      <c r="F200" s="17"/>
      <c r="G200" s="17"/>
      <c r="H200" s="17">
        <f t="shared" si="193"/>
        <v>0</v>
      </c>
      <c r="I200" s="17"/>
      <c r="J200" s="17"/>
      <c r="K200" s="17">
        <f t="shared" si="194"/>
        <v>0</v>
      </c>
      <c r="L200" s="17"/>
      <c r="M200" s="15"/>
      <c r="N200" s="15"/>
      <c r="O200" s="17"/>
      <c r="P200" s="15"/>
      <c r="Q200" s="15"/>
      <c r="S200" s="8"/>
    </row>
    <row r="201" spans="2:19" ht="15">
      <c r="B201" s="139"/>
      <c r="C201" s="137"/>
      <c r="D201" s="130" t="s">
        <v>303</v>
      </c>
      <c r="E201" s="30" t="s">
        <v>249</v>
      </c>
      <c r="F201" s="17"/>
      <c r="G201" s="17"/>
      <c r="H201" s="17">
        <f t="shared" si="193"/>
        <v>0</v>
      </c>
      <c r="I201" s="17"/>
      <c r="J201" s="17"/>
      <c r="K201" s="17">
        <f t="shared" si="194"/>
        <v>0</v>
      </c>
      <c r="L201" s="17"/>
      <c r="M201" s="15"/>
      <c r="N201" s="15"/>
      <c r="O201" s="17"/>
      <c r="P201" s="15"/>
      <c r="Q201" s="15"/>
      <c r="S201" s="8"/>
    </row>
    <row r="202" spans="2:19" ht="15">
      <c r="B202" s="139"/>
      <c r="C202" s="137"/>
      <c r="D202" s="130" t="s">
        <v>304</v>
      </c>
      <c r="E202" s="30" t="s">
        <v>255</v>
      </c>
      <c r="F202" s="17"/>
      <c r="G202" s="17"/>
      <c r="H202" s="17">
        <f t="shared" si="193"/>
        <v>0</v>
      </c>
      <c r="I202" s="17"/>
      <c r="J202" s="17"/>
      <c r="K202" s="17">
        <f t="shared" si="194"/>
        <v>0</v>
      </c>
      <c r="L202" s="17"/>
      <c r="M202" s="15"/>
      <c r="N202" s="15"/>
      <c r="O202" s="17"/>
      <c r="P202" s="15"/>
      <c r="Q202" s="15"/>
      <c r="S202" s="8"/>
    </row>
    <row r="203" spans="2:19" ht="15">
      <c r="B203" s="139"/>
      <c r="C203" s="137"/>
      <c r="D203" s="130" t="s">
        <v>305</v>
      </c>
      <c r="E203" s="30" t="s">
        <v>257</v>
      </c>
      <c r="F203" s="17"/>
      <c r="G203" s="17"/>
      <c r="H203" s="17">
        <f t="shared" si="193"/>
        <v>0</v>
      </c>
      <c r="I203" s="17"/>
      <c r="J203" s="17"/>
      <c r="K203" s="17">
        <f t="shared" si="194"/>
        <v>0</v>
      </c>
      <c r="L203" s="17"/>
      <c r="M203" s="15"/>
      <c r="N203" s="15"/>
      <c r="O203" s="17"/>
      <c r="P203" s="15"/>
      <c r="Q203" s="15"/>
      <c r="S203" s="8"/>
    </row>
    <row r="204" spans="2:19" ht="15">
      <c r="B204" s="139"/>
      <c r="C204" s="137"/>
      <c r="D204" s="130" t="s">
        <v>306</v>
      </c>
      <c r="E204" s="30" t="s">
        <v>259</v>
      </c>
      <c r="F204" s="17"/>
      <c r="G204" s="17"/>
      <c r="H204" s="17">
        <f t="shared" si="193"/>
        <v>0</v>
      </c>
      <c r="I204" s="17"/>
      <c r="J204" s="17"/>
      <c r="K204" s="17">
        <f t="shared" si="194"/>
        <v>0</v>
      </c>
      <c r="L204" s="17"/>
      <c r="M204" s="15"/>
      <c r="N204" s="15"/>
      <c r="O204" s="17"/>
      <c r="P204" s="15"/>
      <c r="Q204" s="15"/>
      <c r="S204" s="8"/>
    </row>
    <row r="205" spans="2:19" ht="15">
      <c r="B205" s="139"/>
      <c r="C205" s="137"/>
      <c r="D205" s="130" t="s">
        <v>307</v>
      </c>
      <c r="E205" s="30" t="s">
        <v>261</v>
      </c>
      <c r="F205" s="17"/>
      <c r="G205" s="17"/>
      <c r="H205" s="17">
        <f t="shared" si="193"/>
        <v>0</v>
      </c>
      <c r="I205" s="17"/>
      <c r="J205" s="17"/>
      <c r="K205" s="17">
        <f t="shared" si="194"/>
        <v>0</v>
      </c>
      <c r="L205" s="17"/>
      <c r="M205" s="15"/>
      <c r="N205" s="15"/>
      <c r="O205" s="17"/>
      <c r="P205" s="15"/>
      <c r="Q205" s="15"/>
      <c r="S205" s="8"/>
    </row>
    <row r="206" spans="2:19" ht="15">
      <c r="B206" s="139"/>
      <c r="C206" s="137"/>
      <c r="D206" s="130" t="s">
        <v>308</v>
      </c>
      <c r="E206" s="30" t="s">
        <v>263</v>
      </c>
      <c r="F206" s="17"/>
      <c r="G206" s="17"/>
      <c r="H206" s="17">
        <f t="shared" si="193"/>
        <v>0</v>
      </c>
      <c r="I206" s="17"/>
      <c r="J206" s="17"/>
      <c r="K206" s="17">
        <f t="shared" si="194"/>
        <v>0</v>
      </c>
      <c r="L206" s="17"/>
      <c r="M206" s="15"/>
      <c r="N206" s="15"/>
      <c r="O206" s="17"/>
      <c r="P206" s="15"/>
      <c r="Q206" s="15"/>
      <c r="S206" s="8"/>
    </row>
    <row r="207" spans="2:19" ht="15">
      <c r="B207" s="139"/>
      <c r="C207" s="137"/>
      <c r="D207" s="130" t="s">
        <v>309</v>
      </c>
      <c r="E207" s="30" t="s">
        <v>265</v>
      </c>
      <c r="F207" s="17"/>
      <c r="G207" s="17"/>
      <c r="H207" s="17">
        <f t="shared" si="193"/>
        <v>0</v>
      </c>
      <c r="I207" s="17"/>
      <c r="J207" s="17"/>
      <c r="K207" s="17">
        <f t="shared" si="194"/>
        <v>0</v>
      </c>
      <c r="L207" s="17"/>
      <c r="M207" s="15"/>
      <c r="N207" s="15"/>
      <c r="O207" s="17"/>
      <c r="P207" s="15"/>
      <c r="Q207" s="15"/>
      <c r="S207" s="8"/>
    </row>
    <row r="208" spans="2:19" ht="26.4">
      <c r="B208" s="139"/>
      <c r="C208" s="137"/>
      <c r="D208" s="129" t="s">
        <v>310</v>
      </c>
      <c r="E208" s="28" t="s">
        <v>267</v>
      </c>
      <c r="F208" s="17"/>
      <c r="G208" s="17"/>
      <c r="H208" s="17">
        <f>+H209+H210</f>
        <v>0</v>
      </c>
      <c r="I208" s="17"/>
      <c r="J208" s="17"/>
      <c r="K208" s="17">
        <f>+K209+K210</f>
        <v>0</v>
      </c>
      <c r="L208" s="17"/>
      <c r="M208" s="15"/>
      <c r="N208" s="15"/>
      <c r="O208" s="17"/>
      <c r="P208" s="15"/>
      <c r="Q208" s="15"/>
      <c r="S208" s="8"/>
    </row>
    <row r="209" spans="2:19" ht="15">
      <c r="B209" s="139"/>
      <c r="C209" s="137"/>
      <c r="D209" s="130" t="s">
        <v>311</v>
      </c>
      <c r="E209" s="30" t="s">
        <v>269</v>
      </c>
      <c r="F209" s="17"/>
      <c r="G209" s="17"/>
      <c r="H209" s="17">
        <f>+F209+G209</f>
        <v>0</v>
      </c>
      <c r="I209" s="17"/>
      <c r="J209" s="17"/>
      <c r="K209" s="17">
        <f>+I209+J209</f>
        <v>0</v>
      </c>
      <c r="L209" s="17"/>
      <c r="M209" s="15"/>
      <c r="N209" s="15"/>
      <c r="O209" s="17"/>
      <c r="P209" s="15"/>
      <c r="Q209" s="15"/>
      <c r="S209" s="8"/>
    </row>
    <row r="210" spans="2:19" ht="26.4">
      <c r="B210" s="139"/>
      <c r="C210" s="137"/>
      <c r="D210" s="130" t="s">
        <v>312</v>
      </c>
      <c r="E210" s="30" t="s">
        <v>275</v>
      </c>
      <c r="F210" s="17"/>
      <c r="G210" s="17"/>
      <c r="H210" s="17">
        <f>+F210+G210</f>
        <v>0</v>
      </c>
      <c r="I210" s="17"/>
      <c r="J210" s="17"/>
      <c r="K210" s="17">
        <f>+I210+J210</f>
        <v>0</v>
      </c>
      <c r="L210" s="17"/>
      <c r="M210" s="15"/>
      <c r="N210" s="15"/>
      <c r="O210" s="17"/>
      <c r="P210" s="15"/>
      <c r="Q210" s="15"/>
      <c r="S210" s="8"/>
    </row>
    <row r="211" spans="2:19" ht="15">
      <c r="B211" s="139"/>
      <c r="C211" s="137"/>
      <c r="D211" s="128" t="s">
        <v>313</v>
      </c>
      <c r="E211" s="29" t="s">
        <v>277</v>
      </c>
      <c r="F211" s="17"/>
      <c r="G211" s="17"/>
      <c r="H211" s="17">
        <f>+H212+H222</f>
        <v>0</v>
      </c>
      <c r="I211" s="17"/>
      <c r="J211" s="17"/>
      <c r="K211" s="17">
        <f>+K212+K222</f>
        <v>0</v>
      </c>
      <c r="L211" s="17"/>
      <c r="M211" s="15"/>
      <c r="N211" s="15"/>
      <c r="O211" s="17"/>
      <c r="P211" s="15"/>
      <c r="Q211" s="15"/>
      <c r="S211" s="8"/>
    </row>
    <row r="212" spans="2:19" ht="26.4">
      <c r="B212" s="139"/>
      <c r="C212" s="137"/>
      <c r="D212" s="129" t="s">
        <v>314</v>
      </c>
      <c r="E212" s="28" t="s">
        <v>241</v>
      </c>
      <c r="F212" s="17"/>
      <c r="G212" s="17"/>
      <c r="H212" s="17">
        <f>+H213+H214+H215+H216+H217+H218+H219+H220+H221</f>
        <v>0</v>
      </c>
      <c r="I212" s="17"/>
      <c r="J212" s="17"/>
      <c r="K212" s="17">
        <f>+K213+K214+K215+K216+K217+K218+K219+K220+K221</f>
        <v>0</v>
      </c>
      <c r="L212" s="17"/>
      <c r="M212" s="15"/>
      <c r="N212" s="15"/>
      <c r="O212" s="17"/>
      <c r="P212" s="15"/>
      <c r="Q212" s="15"/>
      <c r="S212" s="8"/>
    </row>
    <row r="213" spans="2:19" ht="15">
      <c r="B213" s="139"/>
      <c r="C213" s="137"/>
      <c r="D213" s="130" t="s">
        <v>315</v>
      </c>
      <c r="E213" s="30" t="s">
        <v>301</v>
      </c>
      <c r="F213" s="17"/>
      <c r="G213" s="17"/>
      <c r="H213" s="17">
        <f aca="true" t="shared" si="195" ref="H213:H221">+F213+G213</f>
        <v>0</v>
      </c>
      <c r="I213" s="17"/>
      <c r="J213" s="17"/>
      <c r="K213" s="17">
        <f aca="true" t="shared" si="196" ref="K213:K221">+I213+J213</f>
        <v>0</v>
      </c>
      <c r="L213" s="17"/>
      <c r="M213" s="15"/>
      <c r="N213" s="15"/>
      <c r="O213" s="17"/>
      <c r="P213" s="15"/>
      <c r="Q213" s="15"/>
      <c r="S213" s="8"/>
    </row>
    <row r="214" spans="2:19" ht="15">
      <c r="B214" s="139"/>
      <c r="C214" s="137"/>
      <c r="D214" s="130" t="s">
        <v>316</v>
      </c>
      <c r="E214" s="30" t="s">
        <v>243</v>
      </c>
      <c r="F214" s="17"/>
      <c r="G214" s="17"/>
      <c r="H214" s="17">
        <f t="shared" si="195"/>
        <v>0</v>
      </c>
      <c r="I214" s="17"/>
      <c r="J214" s="17"/>
      <c r="K214" s="17">
        <f t="shared" si="196"/>
        <v>0</v>
      </c>
      <c r="L214" s="17"/>
      <c r="M214" s="15"/>
      <c r="N214" s="15"/>
      <c r="O214" s="17"/>
      <c r="P214" s="15"/>
      <c r="Q214" s="15"/>
      <c r="S214" s="8"/>
    </row>
    <row r="215" spans="2:19" ht="15">
      <c r="B215" s="139"/>
      <c r="C215" s="137"/>
      <c r="D215" s="130" t="s">
        <v>317</v>
      </c>
      <c r="E215" s="30" t="s">
        <v>249</v>
      </c>
      <c r="F215" s="17"/>
      <c r="G215" s="17"/>
      <c r="H215" s="17">
        <f t="shared" si="195"/>
        <v>0</v>
      </c>
      <c r="I215" s="17"/>
      <c r="J215" s="17"/>
      <c r="K215" s="17">
        <f t="shared" si="196"/>
        <v>0</v>
      </c>
      <c r="L215" s="17"/>
      <c r="M215" s="15"/>
      <c r="N215" s="15"/>
      <c r="O215" s="17"/>
      <c r="P215" s="15"/>
      <c r="Q215" s="15"/>
      <c r="S215" s="8"/>
    </row>
    <row r="216" spans="2:19" ht="15">
      <c r="B216" s="139"/>
      <c r="C216" s="137"/>
      <c r="D216" s="130" t="s">
        <v>318</v>
      </c>
      <c r="E216" s="30" t="s">
        <v>255</v>
      </c>
      <c r="F216" s="17"/>
      <c r="G216" s="17"/>
      <c r="H216" s="17">
        <f t="shared" si="195"/>
        <v>0</v>
      </c>
      <c r="I216" s="17"/>
      <c r="J216" s="17"/>
      <c r="K216" s="17">
        <f t="shared" si="196"/>
        <v>0</v>
      </c>
      <c r="L216" s="17"/>
      <c r="M216" s="15"/>
      <c r="N216" s="15"/>
      <c r="O216" s="17"/>
      <c r="P216" s="15"/>
      <c r="Q216" s="15"/>
      <c r="S216" s="8"/>
    </row>
    <row r="217" spans="2:19" ht="15">
      <c r="B217" s="139"/>
      <c r="C217" s="137"/>
      <c r="D217" s="130" t="s">
        <v>319</v>
      </c>
      <c r="E217" s="30" t="s">
        <v>257</v>
      </c>
      <c r="F217" s="17"/>
      <c r="G217" s="17"/>
      <c r="H217" s="17">
        <f t="shared" si="195"/>
        <v>0</v>
      </c>
      <c r="I217" s="17"/>
      <c r="J217" s="17"/>
      <c r="K217" s="17">
        <f t="shared" si="196"/>
        <v>0</v>
      </c>
      <c r="L217" s="17"/>
      <c r="M217" s="15"/>
      <c r="N217" s="15"/>
      <c r="O217" s="17"/>
      <c r="P217" s="15"/>
      <c r="Q217" s="15"/>
      <c r="S217" s="8"/>
    </row>
    <row r="218" spans="2:19" ht="15">
      <c r="B218" s="139"/>
      <c r="C218" s="137"/>
      <c r="D218" s="130" t="s">
        <v>320</v>
      </c>
      <c r="E218" s="30" t="s">
        <v>259</v>
      </c>
      <c r="F218" s="17"/>
      <c r="G218" s="17"/>
      <c r="H218" s="17">
        <f t="shared" si="195"/>
        <v>0</v>
      </c>
      <c r="I218" s="17"/>
      <c r="J218" s="17"/>
      <c r="K218" s="17">
        <f t="shared" si="196"/>
        <v>0</v>
      </c>
      <c r="L218" s="17"/>
      <c r="M218" s="15"/>
      <c r="N218" s="15"/>
      <c r="O218" s="17"/>
      <c r="P218" s="15"/>
      <c r="Q218" s="15"/>
      <c r="S218" s="8"/>
    </row>
    <row r="219" spans="2:19" ht="15">
      <c r="B219" s="139"/>
      <c r="C219" s="137"/>
      <c r="D219" s="130" t="s">
        <v>321</v>
      </c>
      <c r="E219" s="30" t="s">
        <v>261</v>
      </c>
      <c r="F219" s="17"/>
      <c r="G219" s="17"/>
      <c r="H219" s="17">
        <f t="shared" si="195"/>
        <v>0</v>
      </c>
      <c r="I219" s="17"/>
      <c r="J219" s="17"/>
      <c r="K219" s="17">
        <f t="shared" si="196"/>
        <v>0</v>
      </c>
      <c r="L219" s="17"/>
      <c r="M219" s="15"/>
      <c r="N219" s="15"/>
      <c r="O219" s="17"/>
      <c r="P219" s="15"/>
      <c r="Q219" s="15"/>
      <c r="S219" s="8"/>
    </row>
    <row r="220" spans="2:19" ht="15">
      <c r="B220" s="139"/>
      <c r="C220" s="137"/>
      <c r="D220" s="130" t="s">
        <v>322</v>
      </c>
      <c r="E220" s="30" t="s">
        <v>263</v>
      </c>
      <c r="F220" s="17"/>
      <c r="G220" s="17"/>
      <c r="H220" s="17">
        <f t="shared" si="195"/>
        <v>0</v>
      </c>
      <c r="I220" s="17"/>
      <c r="J220" s="17"/>
      <c r="K220" s="17">
        <f t="shared" si="196"/>
        <v>0</v>
      </c>
      <c r="L220" s="17"/>
      <c r="M220" s="15"/>
      <c r="N220" s="15"/>
      <c r="O220" s="17"/>
      <c r="P220" s="15"/>
      <c r="Q220" s="15"/>
      <c r="S220" s="8"/>
    </row>
    <row r="221" spans="2:19" ht="15">
      <c r="B221" s="139"/>
      <c r="C221" s="137"/>
      <c r="D221" s="130" t="s">
        <v>323</v>
      </c>
      <c r="E221" s="30" t="s">
        <v>265</v>
      </c>
      <c r="F221" s="17"/>
      <c r="G221" s="17"/>
      <c r="H221" s="17">
        <f t="shared" si="195"/>
        <v>0</v>
      </c>
      <c r="I221" s="17"/>
      <c r="J221" s="17"/>
      <c r="K221" s="17">
        <f t="shared" si="196"/>
        <v>0</v>
      </c>
      <c r="L221" s="17"/>
      <c r="M221" s="15"/>
      <c r="N221" s="15"/>
      <c r="O221" s="17"/>
      <c r="P221" s="15"/>
      <c r="Q221" s="15"/>
      <c r="S221" s="8"/>
    </row>
    <row r="222" spans="2:19" ht="26.4">
      <c r="B222" s="139"/>
      <c r="C222" s="137"/>
      <c r="D222" s="129" t="s">
        <v>324</v>
      </c>
      <c r="E222" s="28" t="s">
        <v>267</v>
      </c>
      <c r="F222" s="17"/>
      <c r="G222" s="17"/>
      <c r="H222" s="17">
        <f>+H223+H224</f>
        <v>0</v>
      </c>
      <c r="I222" s="17"/>
      <c r="J222" s="17"/>
      <c r="K222" s="17">
        <f>+K223+K224</f>
        <v>0</v>
      </c>
      <c r="L222" s="17"/>
      <c r="M222" s="15"/>
      <c r="N222" s="15"/>
      <c r="O222" s="17"/>
      <c r="P222" s="15"/>
      <c r="Q222" s="15"/>
      <c r="S222" s="8"/>
    </row>
    <row r="223" spans="2:19" ht="15">
      <c r="B223" s="139"/>
      <c r="C223" s="137"/>
      <c r="D223" s="130" t="s">
        <v>325</v>
      </c>
      <c r="E223" s="30" t="s">
        <v>269</v>
      </c>
      <c r="F223" s="17"/>
      <c r="G223" s="17"/>
      <c r="H223" s="17">
        <f>+F223+G223</f>
        <v>0</v>
      </c>
      <c r="I223" s="17"/>
      <c r="J223" s="17"/>
      <c r="K223" s="17">
        <f>+I223+J223</f>
        <v>0</v>
      </c>
      <c r="L223" s="17"/>
      <c r="M223" s="15"/>
      <c r="N223" s="15"/>
      <c r="O223" s="17"/>
      <c r="P223" s="15"/>
      <c r="Q223" s="15"/>
      <c r="S223" s="8"/>
    </row>
    <row r="224" spans="2:19" ht="26.4">
      <c r="B224" s="139"/>
      <c r="C224" s="137"/>
      <c r="D224" s="130" t="s">
        <v>326</v>
      </c>
      <c r="E224" s="30" t="s">
        <v>275</v>
      </c>
      <c r="F224" s="17"/>
      <c r="G224" s="17"/>
      <c r="H224" s="17">
        <f>+F224+G224</f>
        <v>0</v>
      </c>
      <c r="I224" s="17"/>
      <c r="J224" s="17"/>
      <c r="K224" s="17">
        <f>+I224+J224</f>
        <v>0</v>
      </c>
      <c r="L224" s="17"/>
      <c r="M224" s="15"/>
      <c r="N224" s="15"/>
      <c r="O224" s="17"/>
      <c r="P224" s="15"/>
      <c r="Q224" s="15"/>
      <c r="S224" s="8"/>
    </row>
    <row r="225" spans="2:19" ht="15">
      <c r="B225" s="139"/>
      <c r="C225" s="137"/>
      <c r="D225" s="133" t="s">
        <v>327</v>
      </c>
      <c r="E225" s="29" t="s">
        <v>328</v>
      </c>
      <c r="F225" s="17"/>
      <c r="G225" s="17"/>
      <c r="H225" s="17">
        <v>0</v>
      </c>
      <c r="I225" s="17"/>
      <c r="J225" s="17"/>
      <c r="K225" s="17">
        <v>0</v>
      </c>
      <c r="L225" s="17"/>
      <c r="M225" s="15"/>
      <c r="N225" s="15"/>
      <c r="O225" s="17"/>
      <c r="P225" s="15"/>
      <c r="Q225" s="15"/>
      <c r="S225" s="8"/>
    </row>
    <row r="226" spans="2:19" ht="15">
      <c r="B226" s="139"/>
      <c r="C226" s="137"/>
      <c r="D226" s="133" t="s">
        <v>329</v>
      </c>
      <c r="E226" s="29" t="s">
        <v>330</v>
      </c>
      <c r="F226" s="17"/>
      <c r="G226" s="17"/>
      <c r="H226" s="17">
        <v>0</v>
      </c>
      <c r="I226" s="17"/>
      <c r="J226" s="17"/>
      <c r="K226" s="17">
        <v>0</v>
      </c>
      <c r="L226" s="17"/>
      <c r="M226" s="15"/>
      <c r="N226" s="15"/>
      <c r="O226" s="17"/>
      <c r="P226" s="15"/>
      <c r="Q226" s="15"/>
      <c r="S226" s="8"/>
    </row>
    <row r="227" spans="2:19" ht="15">
      <c r="B227" s="139"/>
      <c r="C227" s="137"/>
      <c r="D227" s="133" t="s">
        <v>331</v>
      </c>
      <c r="E227" s="29" t="s">
        <v>332</v>
      </c>
      <c r="F227" s="17"/>
      <c r="G227" s="17"/>
      <c r="H227" s="17">
        <f>+H228</f>
        <v>0</v>
      </c>
      <c r="I227" s="17"/>
      <c r="J227" s="17"/>
      <c r="K227" s="17">
        <f>+K228</f>
        <v>0</v>
      </c>
      <c r="L227" s="17"/>
      <c r="M227" s="15"/>
      <c r="N227" s="15"/>
      <c r="O227" s="17"/>
      <c r="P227" s="15"/>
      <c r="Q227" s="15"/>
      <c r="S227" s="8"/>
    </row>
    <row r="228" spans="2:19" ht="15">
      <c r="B228" s="139"/>
      <c r="C228" s="137"/>
      <c r="D228" s="134" t="s">
        <v>333</v>
      </c>
      <c r="E228" s="30" t="s">
        <v>334</v>
      </c>
      <c r="F228" s="17"/>
      <c r="G228" s="17"/>
      <c r="H228" s="17">
        <f>+H229+H230+H231</f>
        <v>0</v>
      </c>
      <c r="I228" s="17"/>
      <c r="J228" s="17"/>
      <c r="K228" s="17">
        <f>+K229+K230+K231</f>
        <v>0</v>
      </c>
      <c r="L228" s="17"/>
      <c r="M228" s="15"/>
      <c r="N228" s="15"/>
      <c r="O228" s="17"/>
      <c r="P228" s="15"/>
      <c r="Q228" s="15"/>
      <c r="S228" s="8"/>
    </row>
    <row r="229" spans="2:19" ht="15">
      <c r="B229" s="139"/>
      <c r="C229" s="137"/>
      <c r="D229" s="135" t="s">
        <v>335</v>
      </c>
      <c r="E229" s="32" t="s">
        <v>336</v>
      </c>
      <c r="F229" s="17"/>
      <c r="G229" s="17"/>
      <c r="H229" s="17">
        <f aca="true" t="shared" si="197" ref="H229:H231">+F229+G229</f>
        <v>0</v>
      </c>
      <c r="I229" s="17"/>
      <c r="J229" s="17"/>
      <c r="K229" s="17">
        <f aca="true" t="shared" si="198" ref="K229:K231">+I229+J229</f>
        <v>0</v>
      </c>
      <c r="L229" s="17"/>
      <c r="M229" s="15"/>
      <c r="N229" s="15"/>
      <c r="O229" s="17"/>
      <c r="P229" s="15"/>
      <c r="Q229" s="15"/>
      <c r="S229" s="8"/>
    </row>
    <row r="230" spans="2:19" ht="15">
      <c r="B230" s="139"/>
      <c r="C230" s="137"/>
      <c r="D230" s="135" t="s">
        <v>337</v>
      </c>
      <c r="E230" s="32" t="s">
        <v>338</v>
      </c>
      <c r="F230" s="17"/>
      <c r="G230" s="17"/>
      <c r="H230" s="17">
        <f t="shared" si="197"/>
        <v>0</v>
      </c>
      <c r="I230" s="17"/>
      <c r="J230" s="17"/>
      <c r="K230" s="17">
        <f t="shared" si="198"/>
        <v>0</v>
      </c>
      <c r="L230" s="17"/>
      <c r="M230" s="15"/>
      <c r="N230" s="15"/>
      <c r="O230" s="17"/>
      <c r="P230" s="15"/>
      <c r="Q230" s="15"/>
      <c r="S230" s="8"/>
    </row>
    <row r="231" spans="2:19" ht="15">
      <c r="B231" s="139"/>
      <c r="C231" s="137"/>
      <c r="D231" s="135" t="s">
        <v>339</v>
      </c>
      <c r="E231" s="32" t="s">
        <v>340</v>
      </c>
      <c r="F231" s="17"/>
      <c r="G231" s="17"/>
      <c r="H231" s="17">
        <f t="shared" si="197"/>
        <v>0</v>
      </c>
      <c r="I231" s="17"/>
      <c r="J231" s="17"/>
      <c r="K231" s="17">
        <f t="shared" si="198"/>
        <v>0</v>
      </c>
      <c r="L231" s="17"/>
      <c r="M231" s="15"/>
      <c r="N231" s="15"/>
      <c r="O231" s="17"/>
      <c r="P231" s="15"/>
      <c r="Q231" s="15"/>
      <c r="S231" s="8"/>
    </row>
    <row r="232" spans="2:19" ht="15">
      <c r="B232" s="139"/>
      <c r="C232" s="137"/>
      <c r="D232" s="127" t="s">
        <v>341</v>
      </c>
      <c r="E232" s="27" t="s">
        <v>342</v>
      </c>
      <c r="F232" s="17"/>
      <c r="G232" s="17"/>
      <c r="H232" s="17">
        <f>+H233+H234</f>
        <v>0</v>
      </c>
      <c r="I232" s="17"/>
      <c r="J232" s="17"/>
      <c r="K232" s="17">
        <f>+K233+K234</f>
        <v>0</v>
      </c>
      <c r="L232" s="17"/>
      <c r="M232" s="15"/>
      <c r="N232" s="15"/>
      <c r="O232" s="17"/>
      <c r="P232" s="15"/>
      <c r="Q232" s="15"/>
      <c r="S232" s="8"/>
    </row>
    <row r="233" spans="2:19" ht="15">
      <c r="B233" s="139"/>
      <c r="C233" s="137"/>
      <c r="D233" s="133" t="s">
        <v>343</v>
      </c>
      <c r="E233" s="29" t="s">
        <v>344</v>
      </c>
      <c r="F233" s="17"/>
      <c r="G233" s="17"/>
      <c r="H233" s="17">
        <f>+F233+G233</f>
        <v>0</v>
      </c>
      <c r="I233" s="17"/>
      <c r="J233" s="17"/>
      <c r="K233" s="17">
        <f>+I233+J233</f>
        <v>0</v>
      </c>
      <c r="L233" s="17"/>
      <c r="M233" s="15"/>
      <c r="N233" s="15"/>
      <c r="O233" s="17"/>
      <c r="P233" s="15"/>
      <c r="Q233" s="15"/>
      <c r="S233" s="8"/>
    </row>
    <row r="234" spans="2:19" ht="15">
      <c r="B234" s="139"/>
      <c r="C234" s="137"/>
      <c r="D234" s="133" t="s">
        <v>345</v>
      </c>
      <c r="E234" s="29" t="s">
        <v>346</v>
      </c>
      <c r="F234" s="17"/>
      <c r="G234" s="17"/>
      <c r="H234" s="17">
        <f>+F234+G234</f>
        <v>0</v>
      </c>
      <c r="I234" s="17"/>
      <c r="J234" s="17"/>
      <c r="K234" s="17">
        <f>+I234+J234</f>
        <v>0</v>
      </c>
      <c r="L234" s="17"/>
      <c r="M234" s="15"/>
      <c r="N234" s="15"/>
      <c r="O234" s="17"/>
      <c r="P234" s="15"/>
      <c r="Q234" s="15"/>
      <c r="S234" s="8"/>
    </row>
    <row r="235" spans="2:19" ht="15">
      <c r="B235" s="139"/>
      <c r="C235" s="137"/>
      <c r="D235" s="127" t="s">
        <v>347</v>
      </c>
      <c r="E235" s="27" t="s">
        <v>348</v>
      </c>
      <c r="F235" s="17"/>
      <c r="G235" s="17"/>
      <c r="H235" s="17">
        <f>+H236+H237</f>
        <v>0</v>
      </c>
      <c r="I235" s="17"/>
      <c r="J235" s="17"/>
      <c r="K235" s="17">
        <f>+K236+K237</f>
        <v>0</v>
      </c>
      <c r="L235" s="17"/>
      <c r="M235" s="15"/>
      <c r="N235" s="15"/>
      <c r="O235" s="17"/>
      <c r="P235" s="15"/>
      <c r="Q235" s="15"/>
      <c r="S235" s="8"/>
    </row>
    <row r="236" spans="2:19" ht="26.4">
      <c r="B236" s="139"/>
      <c r="C236" s="137"/>
      <c r="D236" s="133" t="s">
        <v>349</v>
      </c>
      <c r="E236" s="29" t="s">
        <v>350</v>
      </c>
      <c r="F236" s="17"/>
      <c r="G236" s="17"/>
      <c r="H236" s="17">
        <f>+F236+G236</f>
        <v>0</v>
      </c>
      <c r="I236" s="17"/>
      <c r="J236" s="17"/>
      <c r="K236" s="17">
        <f>+I236+J236</f>
        <v>0</v>
      </c>
      <c r="L236" s="17"/>
      <c r="M236" s="15"/>
      <c r="N236" s="15"/>
      <c r="O236" s="17"/>
      <c r="P236" s="15"/>
      <c r="Q236" s="15"/>
      <c r="S236" s="8"/>
    </row>
    <row r="237" spans="2:19" ht="15">
      <c r="B237" s="139"/>
      <c r="C237" s="137"/>
      <c r="D237" s="133" t="s">
        <v>351</v>
      </c>
      <c r="E237" s="29" t="s">
        <v>348</v>
      </c>
      <c r="F237" s="17"/>
      <c r="G237" s="17"/>
      <c r="H237" s="17">
        <f>+F237+G237</f>
        <v>0</v>
      </c>
      <c r="I237" s="17"/>
      <c r="J237" s="17"/>
      <c r="K237" s="17">
        <f>+I237+J237</f>
        <v>0</v>
      </c>
      <c r="L237" s="17"/>
      <c r="M237" s="15"/>
      <c r="N237" s="15"/>
      <c r="O237" s="17"/>
      <c r="P237" s="15"/>
      <c r="Q237" s="15"/>
      <c r="S237" s="8"/>
    </row>
    <row r="238" spans="2:19" ht="24" customHeight="1" thickBot="1">
      <c r="B238" s="113"/>
      <c r="C238" s="138"/>
      <c r="D238" s="136"/>
      <c r="E238" s="33" t="s">
        <v>367</v>
      </c>
      <c r="F238" s="17"/>
      <c r="G238" s="17"/>
      <c r="H238" s="17">
        <f>+H155+H157+H196+H232+H235</f>
        <v>185000000</v>
      </c>
      <c r="I238" s="17"/>
      <c r="J238" s="17"/>
      <c r="K238" s="17">
        <f>+K155+K157+K196+K232+K235</f>
        <v>225000000</v>
      </c>
      <c r="L238" s="17">
        <f>+L155+L157+L196+L232+L235</f>
        <v>-30000000</v>
      </c>
      <c r="M238" s="15"/>
      <c r="N238" s="15"/>
      <c r="O238" s="17">
        <f>+O155+O157+O196+O232+O235</f>
        <v>-10000000</v>
      </c>
      <c r="P238" s="15"/>
      <c r="Q238" s="15"/>
      <c r="S238" s="8"/>
    </row>
    <row r="239" spans="4:19" ht="15">
      <c r="D239" s="66"/>
      <c r="E239" s="67"/>
      <c r="F239" s="59"/>
      <c r="G239" s="59"/>
      <c r="H239" s="59"/>
      <c r="I239" s="59"/>
      <c r="J239" s="59"/>
      <c r="K239" s="59"/>
      <c r="L239" s="59"/>
      <c r="M239" s="8"/>
      <c r="N239" s="8"/>
      <c r="O239" s="59"/>
      <c r="P239" s="8"/>
      <c r="Q239" s="8"/>
      <c r="S239" s="8"/>
    </row>
    <row r="240" spans="6:19" ht="1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S240" s="18"/>
    </row>
  </sheetData>
  <mergeCells count="25">
    <mergeCell ref="L19:M19"/>
    <mergeCell ref="L18:N18"/>
    <mergeCell ref="F18:H18"/>
    <mergeCell ref="I18:K18"/>
    <mergeCell ref="I19:I20"/>
    <mergeCell ref="J19:J20"/>
    <mergeCell ref="F2:K2"/>
    <mergeCell ref="F3:K3"/>
    <mergeCell ref="F4:K5"/>
    <mergeCell ref="B19:B20"/>
    <mergeCell ref="C19:C20"/>
    <mergeCell ref="X19:X20"/>
    <mergeCell ref="O18:Q18"/>
    <mergeCell ref="O19:P19"/>
    <mergeCell ref="T19:T20"/>
    <mergeCell ref="U19:U20"/>
    <mergeCell ref="S19:S20"/>
    <mergeCell ref="S18:V18"/>
    <mergeCell ref="V19:V20"/>
    <mergeCell ref="D19:D20"/>
    <mergeCell ref="E19:E20"/>
    <mergeCell ref="H19:H20"/>
    <mergeCell ref="K19:K20"/>
    <mergeCell ref="G19:G20"/>
    <mergeCell ref="F19:F20"/>
  </mergeCells>
  <conditionalFormatting sqref="D45:D50 D21 D157:D237 D53:D59 D134:D139 D148:D153 D141:D146 D61:D66 D68:D73 D75:D80 D82:D87 D89:D94 D96:D103 D105:D110 D112:D117 D119:D124 D126:D131">
    <cfRule type="duplicateValues" priority="35" dxfId="0">
      <formula>AND(COUNTIF($D$45:$D$50,D21)+COUNTIF($D$21:$D$21,D21)+COUNTIF($D$157:$D$237,D21)+COUNTIF($D$53:$D$59,D21)+COUNTIF($D$134:$D$139,D21)+COUNTIF($D$148:$D$153,D21)+COUNTIF($D$141:$D$146,D21)+COUNTIF($D$61:$D$66,D21)+COUNTIF($D$68:$D$73,D21)+COUNTIF($D$75:$D$80,D21)+COUNTIF($D$82:$D$87,D21)+COUNTIF($D$89:$D$94,D21)+COUNTIF($D$96:$D$103,D21)+COUNTIF($D$105:$D$110,D21)+COUNTIF($D$112:$D$117,D21)+COUNTIF($D$119:$D$124,D21)+COUNTIF($D$126:$D$131,D21)&gt;1,NOT(ISBLANK(D21)))</formula>
    </cfRule>
  </conditionalFormatting>
  <conditionalFormatting sqref="D45:D50 D53:D59 D134:D139 D148:D153 D141:D146 D61:D66 D68:D73 D75:D80 D82:D87 D89:D94 D96:D103 D105:D110 D112:D117 D119:D124 D126:D131">
    <cfRule type="duplicateValues" priority="34" dxfId="0">
      <formula>AND(COUNTIF($D$45:$D$50,D45)+COUNTIF($D$53:$D$59,D45)+COUNTIF($D$134:$D$139,D45)+COUNTIF($D$148:$D$153,D45)+COUNTIF($D$141:$D$146,D45)+COUNTIF($D$61:$D$66,D45)+COUNTIF($D$68:$D$73,D45)+COUNTIF($D$75:$D$80,D45)+COUNTIF($D$82:$D$87,D45)+COUNTIF($D$89:$D$94,D45)+COUNTIF($D$96:$D$103,D45)+COUNTIF($D$105:$D$110,D45)+COUNTIF($D$112:$D$117,D45)+COUNTIF($D$119:$D$124,D45)+COUNTIF($D$126:$D$131,D45)&gt;1,NOT(ISBLANK(D45)))</formula>
    </cfRule>
  </conditionalFormatting>
  <conditionalFormatting sqref="D23:D28">
    <cfRule type="duplicateValues" priority="33" dxfId="0">
      <formula>AND(COUNTIF($D$23:$D$28,D23)&gt;1,NOT(ISBLANK(D23)))</formula>
    </cfRule>
  </conditionalFormatting>
  <conditionalFormatting sqref="D23:D28">
    <cfRule type="duplicateValues" priority="32" dxfId="0">
      <formula>AND(COUNTIF($D$23:$D$28,D23)&gt;1,NOT(ISBLANK(D23)))</formula>
    </cfRule>
  </conditionalFormatting>
  <conditionalFormatting sqref="D30:D35">
    <cfRule type="duplicateValues" priority="31" dxfId="0">
      <formula>AND(COUNTIF($D$30:$D$35,D30)&gt;1,NOT(ISBLANK(D30)))</formula>
    </cfRule>
  </conditionalFormatting>
  <conditionalFormatting sqref="D30:D35">
    <cfRule type="duplicateValues" priority="30" dxfId="0">
      <formula>AND(COUNTIF($D$30:$D$35,D30)&gt;1,NOT(ISBLANK(D30)))</formula>
    </cfRule>
  </conditionalFormatting>
  <conditionalFormatting sqref="D37:D42">
    <cfRule type="duplicateValues" priority="29" dxfId="0">
      <formula>AND(COUNTIF($D$37:$D$42,D37)&gt;1,NOT(ISBLANK(D37)))</formula>
    </cfRule>
  </conditionalFormatting>
  <conditionalFormatting sqref="D37:D42">
    <cfRule type="duplicateValues" priority="28" dxfId="0">
      <formula>AND(COUNTIF($D$37:$D$42,D37)&gt;1,NOT(ISBLANK(D37)))</formula>
    </cfRule>
  </conditionalFormatting>
  <conditionalFormatting sqref="D155:D156">
    <cfRule type="duplicateValues" priority="27" dxfId="0">
      <formula>AND(COUNTIF($D$155:$D$156,D155)&gt;1,NOT(ISBLANK(D155)))</formula>
    </cfRule>
  </conditionalFormatting>
  <conditionalFormatting sqref="D155:D156">
    <cfRule type="duplicateValues" priority="26" dxfId="0">
      <formula>AND(COUNTIF($D$155:$D$156,D155)&gt;1,NOT(ISBLANK(D155)))</formula>
    </cfRule>
  </conditionalFormatting>
  <conditionalFormatting sqref="D238:D239">
    <cfRule type="duplicateValues" priority="102" dxfId="0">
      <formula>AND(COUNTIF($D$238:$D$239,D238)&gt;1,NOT(ISBLANK(D238)))</formula>
    </cfRule>
  </conditionalFormatting>
  <conditionalFormatting sqref="D238:D239">
    <cfRule type="duplicateValues" priority="105" dxfId="0">
      <formula>AND(COUNTIF($D$238:$D$239,D238)&gt;1,NOT(ISBLANK(D238)))</formula>
    </cfRule>
  </conditionalFormatting>
  <conditionalFormatting sqref="D238:D239">
    <cfRule type="duplicateValues" priority="106" dxfId="0">
      <formula>AND(COUNTIF($D$238:$D$239,D238)&gt;1,NOT(ISBLANK(D238)))</formula>
    </cfRule>
  </conditionalFormatting>
  <conditionalFormatting sqref="D44">
    <cfRule type="duplicateValues" priority="25" dxfId="0">
      <formula>AND(COUNTIF($D$44:$D$44,D44)&gt;1,NOT(ISBLANK(D44)))</formula>
    </cfRule>
  </conditionalFormatting>
  <conditionalFormatting sqref="D51">
    <cfRule type="duplicateValues" priority="24" dxfId="0">
      <formula>AND(COUNTIF($D$51:$D$51,D51)&gt;1,NOT(ISBLANK(D51)))</formula>
    </cfRule>
  </conditionalFormatting>
  <conditionalFormatting sqref="D132">
    <cfRule type="duplicateValues" priority="23" dxfId="0">
      <formula>AND(COUNTIF($D$132:$D$132,D132)&gt;1,NOT(ISBLANK(D132)))</formula>
    </cfRule>
  </conditionalFormatting>
  <conditionalFormatting sqref="D147">
    <cfRule type="duplicateValues" priority="22" dxfId="0">
      <formula>AND(COUNTIF($D$147:$D$147,D147)&gt;1,NOT(ISBLANK(D147)))</formula>
    </cfRule>
  </conditionalFormatting>
  <conditionalFormatting sqref="D154">
    <cfRule type="duplicateValues" priority="21" dxfId="0">
      <formula>AND(COUNTIF($D$154:$D$154,D154)&gt;1,NOT(ISBLANK(D154)))</formula>
    </cfRule>
  </conditionalFormatting>
  <conditionalFormatting sqref="D60">
    <cfRule type="duplicateValues" priority="20" dxfId="0">
      <formula>AND(COUNTIF($D$60:$D$60,D60)&gt;1,NOT(ISBLANK(D60)))</formula>
    </cfRule>
  </conditionalFormatting>
  <conditionalFormatting sqref="D60">
    <cfRule type="duplicateValues" priority="19" dxfId="0">
      <formula>AND(COUNTIF($D$60:$D$60,D60)&gt;1,NOT(ISBLANK(D60)))</formula>
    </cfRule>
  </conditionalFormatting>
  <conditionalFormatting sqref="D67">
    <cfRule type="duplicateValues" priority="18" dxfId="0">
      <formula>AND(COUNTIF($D$67:$D$67,D67)&gt;1,NOT(ISBLANK(D67)))</formula>
    </cfRule>
  </conditionalFormatting>
  <conditionalFormatting sqref="D67">
    <cfRule type="duplicateValues" priority="17" dxfId="0">
      <formula>AND(COUNTIF($D$67:$D$67,D67)&gt;1,NOT(ISBLANK(D67)))</formula>
    </cfRule>
  </conditionalFormatting>
  <conditionalFormatting sqref="D74">
    <cfRule type="duplicateValues" priority="16" dxfId="0">
      <formula>AND(COUNTIF($D$74:$D$74,D74)&gt;1,NOT(ISBLANK(D74)))</formula>
    </cfRule>
  </conditionalFormatting>
  <conditionalFormatting sqref="D74">
    <cfRule type="duplicateValues" priority="15" dxfId="0">
      <formula>AND(COUNTIF($D$74:$D$74,D74)&gt;1,NOT(ISBLANK(D74)))</formula>
    </cfRule>
  </conditionalFormatting>
  <conditionalFormatting sqref="D81">
    <cfRule type="duplicateValues" priority="14" dxfId="0">
      <formula>AND(COUNTIF($D$81:$D$81,D81)&gt;1,NOT(ISBLANK(D81)))</formula>
    </cfRule>
  </conditionalFormatting>
  <conditionalFormatting sqref="D81">
    <cfRule type="duplicateValues" priority="13" dxfId="0">
      <formula>AND(COUNTIF($D$81:$D$81,D81)&gt;1,NOT(ISBLANK(D81)))</formula>
    </cfRule>
  </conditionalFormatting>
  <conditionalFormatting sqref="D88">
    <cfRule type="duplicateValues" priority="12" dxfId="0">
      <formula>AND(COUNTIF($D$88:$D$88,D88)&gt;1,NOT(ISBLANK(D88)))</formula>
    </cfRule>
  </conditionalFormatting>
  <conditionalFormatting sqref="D88">
    <cfRule type="duplicateValues" priority="11" dxfId="0">
      <formula>AND(COUNTIF($D$88:$D$88,D88)&gt;1,NOT(ISBLANK(D88)))</formula>
    </cfRule>
  </conditionalFormatting>
  <conditionalFormatting sqref="D95">
    <cfRule type="duplicateValues" priority="10" dxfId="0">
      <formula>AND(COUNTIF($D$95:$D$95,D95)&gt;1,NOT(ISBLANK(D95)))</formula>
    </cfRule>
  </conditionalFormatting>
  <conditionalFormatting sqref="D95">
    <cfRule type="duplicateValues" priority="9" dxfId="0">
      <formula>AND(COUNTIF($D$95:$D$95,D95)&gt;1,NOT(ISBLANK(D95)))</formula>
    </cfRule>
  </conditionalFormatting>
  <conditionalFormatting sqref="D104">
    <cfRule type="duplicateValues" priority="8" dxfId="0">
      <formula>AND(COUNTIF($D$104:$D$104,D104)&gt;1,NOT(ISBLANK(D104)))</formula>
    </cfRule>
  </conditionalFormatting>
  <conditionalFormatting sqref="D104">
    <cfRule type="duplicateValues" priority="7" dxfId="0">
      <formula>AND(COUNTIF($D$104:$D$104,D104)&gt;1,NOT(ISBLANK(D104)))</formula>
    </cfRule>
  </conditionalFormatting>
  <conditionalFormatting sqref="D111">
    <cfRule type="duplicateValues" priority="6" dxfId="0">
      <formula>AND(COUNTIF($D$111:$D$111,D111)&gt;1,NOT(ISBLANK(D111)))</formula>
    </cfRule>
  </conditionalFormatting>
  <conditionalFormatting sqref="D111">
    <cfRule type="duplicateValues" priority="5" dxfId="0">
      <formula>AND(COUNTIF($D$111:$D$111,D111)&gt;1,NOT(ISBLANK(D111)))</formula>
    </cfRule>
  </conditionalFormatting>
  <conditionalFormatting sqref="D118">
    <cfRule type="duplicateValues" priority="4" dxfId="0">
      <formula>AND(COUNTIF($D$118:$D$118,D118)&gt;1,NOT(ISBLANK(D118)))</formula>
    </cfRule>
  </conditionalFormatting>
  <conditionalFormatting sqref="D118">
    <cfRule type="duplicateValues" priority="3" dxfId="0">
      <formula>AND(COUNTIF($D$118:$D$118,D118)&gt;1,NOT(ISBLANK(D118)))</formula>
    </cfRule>
  </conditionalFormatting>
  <conditionalFormatting sqref="D125">
    <cfRule type="duplicateValues" priority="2" dxfId="0">
      <formula>AND(COUNTIF($D$125:$D$125,D125)&gt;1,NOT(ISBLANK(D125)))</formula>
    </cfRule>
  </conditionalFormatting>
  <conditionalFormatting sqref="D125">
    <cfRule type="duplicateValues" priority="1" dxfId="0">
      <formula>AND(COUNTIF($D$125:$D$125,D125)&gt;1,NOT(ISBLANK(D125)))</formula>
    </cfRule>
  </conditionalFormatting>
  <dataValidations count="1" disablePrompts="1">
    <dataValidation type="list" allowBlank="1" showInputMessage="1" showErrorMessage="1" promptTitle="Seleccione el año de liquidación" errorTitle="Año invalido" error="Seleccione un año de la lista" sqref="E17">
      <formula1>'Base de datos'!$F$3:$F$18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 topLeftCell="A1">
      <selection activeCell="D21" sqref="D21"/>
    </sheetView>
  </sheetViews>
  <sheetFormatPr defaultColWidth="11.421875" defaultRowHeight="15"/>
  <cols>
    <col min="1" max="1" width="34.421875" style="0" bestFit="1" customWidth="1"/>
    <col min="2" max="2" width="26.140625" style="0" bestFit="1" customWidth="1"/>
  </cols>
  <sheetData>
    <row r="1" ht="15">
      <c r="A1" t="s">
        <v>352</v>
      </c>
    </row>
    <row r="3" spans="1:3" ht="15">
      <c r="A3" t="s">
        <v>353</v>
      </c>
      <c r="B3" t="s">
        <v>354</v>
      </c>
      <c r="C3" t="s">
        <v>52</v>
      </c>
    </row>
    <row r="4" spans="1:3" ht="15">
      <c r="A4" t="s">
        <v>355</v>
      </c>
      <c r="B4" t="s">
        <v>356</v>
      </c>
      <c r="C4" t="s">
        <v>53</v>
      </c>
    </row>
    <row r="5" spans="1:3" ht="15">
      <c r="A5" t="s">
        <v>357</v>
      </c>
      <c r="B5" t="s">
        <v>45</v>
      </c>
      <c r="C5" t="s">
        <v>54</v>
      </c>
    </row>
    <row r="6" spans="1:3" ht="15">
      <c r="A6" t="s">
        <v>358</v>
      </c>
      <c r="B6" t="s">
        <v>46</v>
      </c>
      <c r="C6" t="s">
        <v>55</v>
      </c>
    </row>
    <row r="7" spans="1:3" ht="15">
      <c r="A7" t="s">
        <v>359</v>
      </c>
      <c r="B7" t="s">
        <v>360</v>
      </c>
      <c r="C7" t="s">
        <v>56</v>
      </c>
    </row>
    <row r="8" spans="1:3" ht="15">
      <c r="A8" t="s">
        <v>361</v>
      </c>
      <c r="B8" t="s">
        <v>48</v>
      </c>
      <c r="C8" t="s">
        <v>57</v>
      </c>
    </row>
    <row r="9" spans="1:3" ht="15">
      <c r="A9" t="s">
        <v>362</v>
      </c>
      <c r="C9" t="s">
        <v>58</v>
      </c>
    </row>
    <row r="10" spans="1:3" ht="15">
      <c r="A10" t="s">
        <v>363</v>
      </c>
      <c r="C10" t="s">
        <v>59</v>
      </c>
    </row>
    <row r="11" spans="1:3" ht="15">
      <c r="A11" t="s">
        <v>364</v>
      </c>
      <c r="C11" t="s">
        <v>60</v>
      </c>
    </row>
    <row r="12" ht="15">
      <c r="C12" t="s">
        <v>61</v>
      </c>
    </row>
    <row r="13" spans="1:3" ht="15">
      <c r="A13" t="s">
        <v>10</v>
      </c>
      <c r="B13" t="s">
        <v>29</v>
      </c>
      <c r="C13" t="s">
        <v>62</v>
      </c>
    </row>
    <row r="14" spans="1:3" ht="15">
      <c r="A14" t="s">
        <v>366</v>
      </c>
      <c r="B14" t="s">
        <v>51</v>
      </c>
      <c r="C14" t="s">
        <v>63</v>
      </c>
    </row>
    <row r="15" ht="15">
      <c r="C15" t="s">
        <v>64</v>
      </c>
    </row>
    <row r="16" ht="15">
      <c r="B16" t="s">
        <v>365</v>
      </c>
    </row>
    <row r="17" ht="15">
      <c r="B17" t="s">
        <v>49</v>
      </c>
    </row>
    <row r="18" ht="15">
      <c r="B18" t="s">
        <v>50</v>
      </c>
    </row>
    <row r="19" ht="15">
      <c r="B19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2018-12-20T14:24:13Z</dcterms:modified>
  <cp:category/>
  <cp:version/>
  <cp:contentType/>
  <cp:contentStatus/>
</cp:coreProperties>
</file>