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/>
  <bookViews>
    <workbookView xWindow="28680" yWindow="62356" windowWidth="21840" windowHeight="13140" activeTab="2"/>
  </bookViews>
  <sheets>
    <sheet name="Instructivo" sheetId="4" r:id="rId1"/>
    <sheet name="Parámetros" sheetId="1" r:id="rId2"/>
    <sheet name="Registros" sheetId="2" r:id="rId3"/>
  </sheets>
  <externalReferences>
    <externalReference r:id="rId6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Luis Diego Guerrero Ávila</author>
    <author>Luis Felipe Araya Marín</author>
  </authors>
  <commentList>
    <comment ref="K14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Las empresas podrán incluir los indicadores que consideren necesarios utlizar.</t>
        </r>
      </text>
    </comment>
    <comment ref="S14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Las empresas podrán incluir los indicadores que consideren necesarios utlizar.</t>
        </r>
      </text>
    </comment>
    <comment ref="AA14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Las empresas podrán incluir los indicadores que consideren necesarios utlizar.</t>
        </r>
      </text>
    </comment>
    <comment ref="D20" authorId="1">
      <text>
        <r>
          <rPr>
            <sz val="9"/>
            <rFont val="Tahoma"/>
            <family val="2"/>
          </rPr>
          <t xml:space="preserve">Código utilizado para identificar la partida.
</t>
        </r>
      </text>
    </comment>
    <comment ref="E20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 el uso de la partida. Ejemplo: "materiales de construcción", "servicios de vigilancia", etc.</t>
        </r>
      </text>
    </comment>
    <comment ref="J20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 el saldo de la partida correspondiente al periodo sujeto a análisis. Este saldo debe ser igual al reflejado en el estado auditado.</t>
        </r>
      </text>
    </comment>
    <comment ref="K20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Indicar si justifica o no la partida.</t>
        </r>
      </text>
    </comment>
    <comment ref="L20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Indicar el folio y/o documento de referencia donde se encuentra la justificación. Suministre las observaciones que considere relevantes.</t>
        </r>
      </text>
    </comment>
    <comment ref="R20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 el saldo de la partida correspondiente al periodo sujeto a análisis. Este saldo debe ser igual al reflejado en el estado auditado.</t>
        </r>
      </text>
    </comment>
    <comment ref="S20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Indicar si justifica o no la partida.</t>
        </r>
      </text>
    </comment>
    <comment ref="T20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Indicar el folio y/o documento de referencia donde se encuentra la justificación. Suministre las observaciones que considere relevantes.</t>
        </r>
      </text>
    </comment>
    <comment ref="Z20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 el saldo de la partida correspondiente al periodo sujeto a análisis. Este saldo debe ser igual al reflejado en el estado auditado.</t>
        </r>
      </text>
    </comment>
    <comment ref="AA20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Indicar si justifica o no la partida.</t>
        </r>
      </text>
    </comment>
    <comment ref="AB20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Indicar el folio y/o documento de referencia donde se encuentra la justificación. Suministre las observaciones que considere relevantes.</t>
        </r>
      </text>
    </comment>
    <comment ref="M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horizontal" para determinar la variación en los costos respecto al periodo anterior, en términos absolutos.</t>
        </r>
      </text>
    </comment>
    <comment ref="N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horizontal" para determinar la variación en los costos respecto al periodo anterior, en términos porcentuales.</t>
        </r>
      </text>
    </comment>
    <comment ref="O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vertical" para determinar el peso de la variación en términos absolutos (de un periodo a otro), respecto al total de variaciones del periodo.</t>
        </r>
      </text>
    </comment>
    <comment ref="U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horizontal" para determinar la variación en los costos respecto al periodo anterior, en términos absolutos.</t>
        </r>
      </text>
    </comment>
    <comment ref="V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horizontal" para determinar la variación en los costos respecto al periodo anterior, en términos porcentuales.</t>
        </r>
      </text>
    </comment>
    <comment ref="W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vertical" para determinar el peso de la variación en términos absolutos (de un periodo a otro), respecto al total de variaciones del periodo.</t>
        </r>
      </text>
    </comment>
    <comment ref="AC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horizontal" para determinar la variación en los costos respecto al periodo anterior, en términos absolutos.</t>
        </r>
      </text>
    </comment>
    <comment ref="AD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horizontal" para determinar la variación en los costos respecto al periodo anterior, en términos porcentuales.</t>
        </r>
      </text>
    </comment>
    <comment ref="AE21" authorId="0">
      <text>
        <r>
          <rPr>
            <b/>
            <sz val="9"/>
            <rFont val="Tahoma"/>
            <family val="2"/>
          </rPr>
          <t>Luis Diego Guerrero Ávila:</t>
        </r>
        <r>
          <rPr>
            <sz val="9"/>
            <rFont val="Tahoma"/>
            <family val="2"/>
          </rPr>
          <t xml:space="preserve">
Utilizar la herramienta financiera "análisis vertical" para determinar el peso de la variación en términos absolutos (de un periodo a otro), respecto al total de variaciones del periodo.</t>
        </r>
      </text>
    </comment>
  </commentList>
</comments>
</file>

<file path=xl/sharedStrings.xml><?xml version="1.0" encoding="utf-8"?>
<sst xmlns="http://schemas.openxmlformats.org/spreadsheetml/2006/main" count="901" uniqueCount="601">
  <si>
    <t>Empresa:</t>
  </si>
  <si>
    <t>Sistema:</t>
  </si>
  <si>
    <t>Periodo</t>
  </si>
  <si>
    <t>Moneda</t>
  </si>
  <si>
    <t>Año base (Año n)</t>
  </si>
  <si>
    <t>Año mixto historico y proyectado (Año n+1)</t>
  </si>
  <si>
    <t>Año proyectado 1 (Año n+2)</t>
  </si>
  <si>
    <t>Año proyectado 2 (Año + 3)</t>
  </si>
  <si>
    <t>Datos en millones de colones</t>
  </si>
  <si>
    <t>Indicador económico</t>
  </si>
  <si>
    <t>Inflación</t>
  </si>
  <si>
    <t xml:space="preserve"> </t>
  </si>
  <si>
    <t>Análisis Horizontal</t>
  </si>
  <si>
    <t>Justifica</t>
  </si>
  <si>
    <t>Ref./ Obs.</t>
  </si>
  <si>
    <t>%</t>
  </si>
  <si>
    <t>Enero</t>
  </si>
  <si>
    <t>Febrero</t>
  </si>
  <si>
    <t>Marzo</t>
  </si>
  <si>
    <t>Julio</t>
  </si>
  <si>
    <t>Setiembre</t>
  </si>
  <si>
    <t>Octubre</t>
  </si>
  <si>
    <t>Noviembre</t>
  </si>
  <si>
    <t>Diciembre</t>
  </si>
  <si>
    <t>Datos en miles de colones</t>
  </si>
  <si>
    <t>Datos en colones</t>
  </si>
  <si>
    <t>-</t>
  </si>
  <si>
    <t>Gastos del sistema de generación</t>
  </si>
  <si>
    <t>Gastos del sistema de transmisión</t>
  </si>
  <si>
    <t>Gastos del sistema de alumbrado público</t>
  </si>
  <si>
    <t>Si/No</t>
  </si>
  <si>
    <t>Descripción</t>
  </si>
  <si>
    <t>1-</t>
  </si>
  <si>
    <t>2-</t>
  </si>
  <si>
    <t>3-</t>
  </si>
  <si>
    <t>4-</t>
  </si>
  <si>
    <t>No.</t>
  </si>
  <si>
    <t xml:space="preserve">Información a completar </t>
  </si>
  <si>
    <t>Gastos del sistema de distribución</t>
  </si>
  <si>
    <t>Empresa</t>
  </si>
  <si>
    <t>Sistema</t>
  </si>
  <si>
    <t>Seleccionar si los datos a suministrar corresponden a "millones de colones", "miles de colones" o "colones".</t>
  </si>
  <si>
    <t>Nombre del petente.</t>
  </si>
  <si>
    <t>Esta casilla refleja los gastos que son recurrentes en el tiempo, todos los movimientos que por su naturaleza se incluyen en el histórico (años previos) y el periodo sujeto a análisis.</t>
  </si>
  <si>
    <t>Total</t>
  </si>
  <si>
    <t>7- y 8-</t>
  </si>
  <si>
    <t>8-</t>
  </si>
  <si>
    <t>Indicar la inflación del periodo correspondiente.</t>
  </si>
  <si>
    <t>con la información que se indica seguidamente:</t>
  </si>
  <si>
    <t>Utilizar la herramienta financiera "análisis horizontal" para determinar la variación en los costos respecto al periodo anterior, en términos absolutos.</t>
  </si>
  <si>
    <t>Utilizar la herramienta financiera "análisis horizontal" para determinar la variación en los costos respecto al periodo anterior, en términos porcentuales.</t>
  </si>
  <si>
    <t>Análisis Vertical       ∆   %</t>
  </si>
  <si>
    <t>Análisis Horizontal  ∆  %</t>
  </si>
  <si>
    <t xml:space="preserve">Análisis Horizontal  ∆  Abs </t>
  </si>
  <si>
    <t>Utilizar la herramienta financiera "análisis vertical" para determinar el peso de la variación en términos absolutos (de un periodo a otro), respecto al total de variaciones del periodo.</t>
  </si>
  <si>
    <t>Parámetros</t>
  </si>
  <si>
    <t>Indicar si justifica o no la partida.</t>
  </si>
  <si>
    <t>Indicar el folio y/o documento de referencia donde se encuentra la justificación. Suministre las observaciones que considere relevantes.</t>
  </si>
  <si>
    <t>Datos presentación</t>
  </si>
  <si>
    <t>Gastos Tarifarios - Recurrentes</t>
  </si>
  <si>
    <t>Gastos  Tarifarios -  No Recurrentes</t>
  </si>
  <si>
    <t xml:space="preserve">Esta casilla permite identificar los gastos que se originaron por actividades del sector eléctrico y que no  son de carácter recurrente. </t>
  </si>
  <si>
    <t>Nombre de cuenta</t>
  </si>
  <si>
    <t>N° cuenta</t>
  </si>
  <si>
    <t>01 ICE</t>
  </si>
  <si>
    <t>02 CNFL</t>
  </si>
  <si>
    <t>03 JASEC</t>
  </si>
  <si>
    <t>04 ESPH</t>
  </si>
  <si>
    <t>05 COOPEGUANACASTE</t>
  </si>
  <si>
    <t>07 COOPESANTOS</t>
  </si>
  <si>
    <t>08 COOPEALFARO</t>
  </si>
  <si>
    <t>Nombre y apellidos</t>
  </si>
  <si>
    <t xml:space="preserve">Puesto </t>
  </si>
  <si>
    <t xml:space="preserve">Fecha </t>
  </si>
  <si>
    <t>Firma</t>
  </si>
  <si>
    <t>Elaboró:</t>
  </si>
  <si>
    <t>Revisó:</t>
  </si>
  <si>
    <t>Aprobó:</t>
  </si>
  <si>
    <r>
      <t xml:space="preserve">Análisis Vertical </t>
    </r>
    <r>
      <rPr>
        <b/>
        <sz val="9"/>
        <rFont val="Arial"/>
        <family val="2"/>
      </rPr>
      <t>∆</t>
    </r>
  </si>
  <si>
    <r>
      <rPr>
        <b/>
        <sz val="9"/>
        <rFont val="Arial"/>
        <family val="2"/>
      </rPr>
      <t>∆ ABS</t>
    </r>
  </si>
  <si>
    <r>
      <rPr>
        <b/>
        <sz val="9"/>
        <rFont val="Arial"/>
        <family val="2"/>
      </rPr>
      <t>∆ %</t>
    </r>
  </si>
  <si>
    <r>
      <t xml:space="preserve">Seleccionar el sistema al que pertenece el grupo de cuentas a analizar. </t>
    </r>
    <r>
      <rPr>
        <b/>
        <i/>
        <sz val="10"/>
        <color theme="1"/>
        <rFont val="Arial"/>
        <family val="2"/>
      </rPr>
      <t xml:space="preserve">Nota: </t>
    </r>
    <r>
      <rPr>
        <i/>
        <sz val="10"/>
        <color theme="1"/>
        <rFont val="Arial"/>
        <family val="2"/>
      </rPr>
      <t>en el caso que corresponda a cuentas que se asignan a dos o más sistemas, deberá elegir "Gastos Compartidos".</t>
    </r>
  </si>
  <si>
    <r>
      <t xml:space="preserve">Completar los datos solicitados en la hoja denominada </t>
    </r>
    <r>
      <rPr>
        <b/>
        <sz val="11"/>
        <color theme="1"/>
        <rFont val="Arial"/>
        <family val="2"/>
      </rPr>
      <t xml:space="preserve">"Datos" </t>
    </r>
    <r>
      <rPr>
        <sz val="11"/>
        <color theme="1"/>
        <rFont val="Arial"/>
        <family val="2"/>
      </rPr>
      <t>con la información que se describe a continuación:</t>
    </r>
  </si>
  <si>
    <t xml:space="preserve">Paso Nº 1: </t>
  </si>
  <si>
    <t>Paso Nº 2</t>
  </si>
  <si>
    <t>Colones</t>
  </si>
  <si>
    <t>Sistema de gestión de la calidad</t>
  </si>
  <si>
    <t>Proceso de tarifas eléctricas</t>
  </si>
  <si>
    <t>Versión: 1</t>
  </si>
  <si>
    <t>Página 1 de 3</t>
  </si>
  <si>
    <t>Página 2 de 3</t>
  </si>
  <si>
    <t>Instructivo costos y gastos</t>
  </si>
  <si>
    <t>GASTOS</t>
  </si>
  <si>
    <t>Total Gastos</t>
  </si>
  <si>
    <t>Compras</t>
  </si>
  <si>
    <t>Total Compras</t>
  </si>
  <si>
    <t>TOTAL COSTOS Y GASTOS</t>
  </si>
  <si>
    <t>Decretos</t>
  </si>
  <si>
    <t>Otros</t>
  </si>
  <si>
    <t>Operación y mantenimiento</t>
  </si>
  <si>
    <t>Administrativos</t>
  </si>
  <si>
    <t>Comercialización</t>
  </si>
  <si>
    <t>Gestión Productiva</t>
  </si>
  <si>
    <t>Reporte de costos y gastos. Instructivo</t>
  </si>
  <si>
    <t>Vigencia: En aprobaciòn</t>
  </si>
  <si>
    <t>Reporte de costos y gastos. Paràmetros</t>
  </si>
  <si>
    <t>Registro de costos y gastos</t>
  </si>
  <si>
    <t>Reporte de costos y gastos. Registros</t>
  </si>
  <si>
    <t>Personal</t>
  </si>
  <si>
    <t>Materiales</t>
  </si>
  <si>
    <t>Servicios contratados</t>
  </si>
  <si>
    <t>Alquileres</t>
  </si>
  <si>
    <t>Seguros</t>
  </si>
  <si>
    <t>Costos de mantenimiento</t>
  </si>
  <si>
    <t>Costos sociales y ambientales</t>
  </si>
  <si>
    <t>Costos de la gerencia comercial central</t>
  </si>
  <si>
    <t>Costos de cobranza</t>
  </si>
  <si>
    <t>Comisiones</t>
  </si>
  <si>
    <t xml:space="preserve">Gastos de las unidades administrativas (de apoyo a la gestión) </t>
  </si>
  <si>
    <t>Gerencia general y estratégica</t>
  </si>
  <si>
    <t>Auditoría interna y control de gestión</t>
  </si>
  <si>
    <t>Legales</t>
  </si>
  <si>
    <t>Relaciones públicas e institucionales</t>
  </si>
  <si>
    <t>Contaduría y tesorería</t>
  </si>
  <si>
    <t>Administración y finanzas</t>
  </si>
  <si>
    <t>Regulación</t>
  </si>
  <si>
    <t>Pagos ARESEP</t>
  </si>
  <si>
    <t>Logística y servicios generales</t>
  </si>
  <si>
    <t>Servicios informáticos</t>
  </si>
  <si>
    <t>Recursos humanos</t>
  </si>
  <si>
    <t>Otras gerencias de apoyo administrativo</t>
  </si>
  <si>
    <t>Gastos de investigación y desarrollo</t>
  </si>
  <si>
    <t>Gastos de estudios preliminares</t>
  </si>
  <si>
    <t>Gastos de preinversión</t>
  </si>
  <si>
    <t>Gastos complementarios de operación</t>
  </si>
  <si>
    <t>Gastos sociales y ambientales</t>
  </si>
  <si>
    <t>Depreciaciones y amortizaciones del ejercicio al costo</t>
  </si>
  <si>
    <t>Activos fijos adquiridos o producidos</t>
  </si>
  <si>
    <t>Edificios</t>
  </si>
  <si>
    <t>Edificios administrativos</t>
  </si>
  <si>
    <t>Maquinaria y equipos para la producción</t>
  </si>
  <si>
    <t>Otras maquinarias y equipos</t>
  </si>
  <si>
    <t>Equipos de transporte, tracción y elevación</t>
  </si>
  <si>
    <t>Equipos de comunicación</t>
  </si>
  <si>
    <t>Equipos y mobiliario de oficina</t>
  </si>
  <si>
    <t>Equipos para computación</t>
  </si>
  <si>
    <t>Equipos de laboratorio e investigación</t>
  </si>
  <si>
    <t>Maquinarias, equipos y mobiliarios diversos</t>
  </si>
  <si>
    <t>Software y programas</t>
  </si>
  <si>
    <t>Software y programas comerciales</t>
  </si>
  <si>
    <t>Software y programas administrativos</t>
  </si>
  <si>
    <t>Depreciaciones y amortizaciones del ejercicio revaluadas</t>
  </si>
  <si>
    <t>Pérdidas por deterioro y desvalorización</t>
  </si>
  <si>
    <t>Terrenos</t>
  </si>
  <si>
    <t>Deterioro y pérdidas de inventarios</t>
  </si>
  <si>
    <t>Deterioro y pérdidas de inventarios por materiales y suministros para consumo y prestación de servicios</t>
  </si>
  <si>
    <t>Deterioro y pérdidas de inventarios por bienes para la venta</t>
  </si>
  <si>
    <t>Deterioro y pérdidas de inventarios por materias primas y bienes en producción</t>
  </si>
  <si>
    <t>Deterioro de inversiones</t>
  </si>
  <si>
    <t>Incobrables</t>
  </si>
  <si>
    <t>Empresas relacionadas</t>
  </si>
  <si>
    <t>Ventas de bienes</t>
  </si>
  <si>
    <t>Terceros</t>
  </si>
  <si>
    <t>Gastos financieros</t>
  </si>
  <si>
    <t>Intereses sobre endeudamiento</t>
  </si>
  <si>
    <t>Intereses sobre títulos y valores</t>
  </si>
  <si>
    <t>Intereses sobre préstamos</t>
  </si>
  <si>
    <t>Préstamos de empresas relacionadas</t>
  </si>
  <si>
    <t>Préstamos de terceros c/p</t>
  </si>
  <si>
    <t>Otros intereses sobre endeudamiento</t>
  </si>
  <si>
    <t>Otros gastos financieros</t>
  </si>
  <si>
    <t>Intereses por deudas comerciales</t>
  </si>
  <si>
    <t>Con empresas relacionadas</t>
  </si>
  <si>
    <t>Con terceros</t>
  </si>
  <si>
    <t>Intereses por deudas sociales y fiscales</t>
  </si>
  <si>
    <t>Intereses por documentos a pagar</t>
  </si>
  <si>
    <t>Otros gastos financieros varios</t>
  </si>
  <si>
    <t>Otros gastos</t>
  </si>
  <si>
    <t>Resultados de inversiones patrimoniales y participación de los intereses minoritarios</t>
  </si>
  <si>
    <t>Impuestos, multas y recargos moratorios</t>
  </si>
  <si>
    <t>Impuestos</t>
  </si>
  <si>
    <t>Impuesto a las utilidades</t>
  </si>
  <si>
    <t>Otros impuestos</t>
  </si>
  <si>
    <t>Multas por impuestos</t>
  </si>
  <si>
    <t>Recargos moratorios por impuestos</t>
  </si>
  <si>
    <t>Devoluciones de impuestos</t>
  </si>
  <si>
    <t>Gastos confidenciales</t>
  </si>
  <si>
    <t>Descuentos y comisiones otorgadas</t>
  </si>
  <si>
    <t>Multas y/o sanciones</t>
  </si>
  <si>
    <t>Multas y/o sanciones de regulación</t>
  </si>
  <si>
    <t>Otras multas y/o sanciones</t>
  </si>
  <si>
    <t xml:space="preserve">Indemnizaciones </t>
  </si>
  <si>
    <t>Donaciones</t>
  </si>
  <si>
    <t>Faltante de fondos</t>
  </si>
  <si>
    <t>Faltantes y otros resultados por objetos de valor</t>
  </si>
  <si>
    <t>Resultados por operaciones discontinuadas</t>
  </si>
  <si>
    <t>5.2.</t>
  </si>
  <si>
    <t>5.2.1.</t>
  </si>
  <si>
    <t>5.2.2.</t>
  </si>
  <si>
    <t>5.2.3.</t>
  </si>
  <si>
    <t>5.3.</t>
  </si>
  <si>
    <t>5.3.1.</t>
  </si>
  <si>
    <t>5.3.1.01.</t>
  </si>
  <si>
    <t>5.3.1.02.</t>
  </si>
  <si>
    <t>5.3.1.03.</t>
  </si>
  <si>
    <t>5.3.1.04.</t>
  </si>
  <si>
    <t>5.3.1.05.</t>
  </si>
  <si>
    <t>5.3.1.99.</t>
  </si>
  <si>
    <t>5.3.2.</t>
  </si>
  <si>
    <t>5.3.2.01.</t>
  </si>
  <si>
    <t>5.3.2.02.</t>
  </si>
  <si>
    <t>5.3.2.03.</t>
  </si>
  <si>
    <t>5.3.2.04.</t>
  </si>
  <si>
    <t>5.3.2.05.</t>
  </si>
  <si>
    <t>5.3.2.99.</t>
  </si>
  <si>
    <t>5.3.3.</t>
  </si>
  <si>
    <t>5.3.3.01.</t>
  </si>
  <si>
    <t>5.3.3.02.</t>
  </si>
  <si>
    <t>5.3.3.03.</t>
  </si>
  <si>
    <t>5.3.3.04.</t>
  </si>
  <si>
    <t>5.3.3.05.</t>
  </si>
  <si>
    <t>5.3.3.99.</t>
  </si>
  <si>
    <t>5.4.</t>
  </si>
  <si>
    <t>5.4.1.</t>
  </si>
  <si>
    <t>5.4.1.01.</t>
  </si>
  <si>
    <t>5.4.1.02.</t>
  </si>
  <si>
    <t>5.4.1.03.</t>
  </si>
  <si>
    <t>5.4.1.04.</t>
  </si>
  <si>
    <t>5.4.1.05.</t>
  </si>
  <si>
    <t>5.4.1.99.</t>
  </si>
  <si>
    <t>5.5.</t>
  </si>
  <si>
    <t>5.5.1.</t>
  </si>
  <si>
    <t>5.5.1.01.</t>
  </si>
  <si>
    <t>5.5.1.02.</t>
  </si>
  <si>
    <t>5.5.1.03.</t>
  </si>
  <si>
    <t>5.5.1.04.</t>
  </si>
  <si>
    <t>5.5.1.05.</t>
  </si>
  <si>
    <t>5.5.1.99.</t>
  </si>
  <si>
    <t>5.6.</t>
  </si>
  <si>
    <t>5.7.</t>
  </si>
  <si>
    <t>5.8.</t>
  </si>
  <si>
    <t>5.8.1.</t>
  </si>
  <si>
    <t>5.8.2.</t>
  </si>
  <si>
    <t>5.9.</t>
  </si>
  <si>
    <t>5.10</t>
  </si>
  <si>
    <t>5.10.1</t>
  </si>
  <si>
    <t>5.10.1.01</t>
  </si>
  <si>
    <t>5.10.1.01.01</t>
  </si>
  <si>
    <t>5.10.1.01.02</t>
  </si>
  <si>
    <t>5.10.1.01.03</t>
  </si>
  <si>
    <t>5.10.1.01.04</t>
  </si>
  <si>
    <t>5.10.1.01.05</t>
  </si>
  <si>
    <t>5.10.1.01.06</t>
  </si>
  <si>
    <t>5.10.1.01.07</t>
  </si>
  <si>
    <t>5.10.1.01.99</t>
  </si>
  <si>
    <t>5.10.1.02</t>
  </si>
  <si>
    <t>5.10.1.02.01</t>
  </si>
  <si>
    <t>5.10.1.02.09</t>
  </si>
  <si>
    <t>5.10.2</t>
  </si>
  <si>
    <t>5.10.2.01</t>
  </si>
  <si>
    <t>5.10.2.01.01</t>
  </si>
  <si>
    <t>5.10.2.01.02</t>
  </si>
  <si>
    <t>5.10.2.01.03</t>
  </si>
  <si>
    <t>5.10.2.01.04</t>
  </si>
  <si>
    <t>5.10.2.01.05</t>
  </si>
  <si>
    <t>5.10.2.01.06</t>
  </si>
  <si>
    <t>5.10.2.01.07</t>
  </si>
  <si>
    <t>5.10.2.01.99</t>
  </si>
  <si>
    <t>5.10.2.02</t>
  </si>
  <si>
    <t>5.10.2.02.01</t>
  </si>
  <si>
    <t>5.10.2.02.09</t>
  </si>
  <si>
    <t>5.11</t>
  </si>
  <si>
    <t>5.11.1</t>
  </si>
  <si>
    <t>5.11.1.01</t>
  </si>
  <si>
    <t>5.11.1.02</t>
  </si>
  <si>
    <t>5.11.1.02.01</t>
  </si>
  <si>
    <t>5.11.1.03</t>
  </si>
  <si>
    <t>5.12</t>
  </si>
  <si>
    <t>5.12.1</t>
  </si>
  <si>
    <t>5.12.2.01</t>
  </si>
  <si>
    <t>5.12.2.02</t>
  </si>
  <si>
    <t>Costos de operación y mantenimiento asociados al servicio de transmisión</t>
  </si>
  <si>
    <t>Costos de la gerencia de operación y mantenimiento central</t>
  </si>
  <si>
    <t>Costos de operación</t>
  </si>
  <si>
    <t>Mantenimiento del sistema principal</t>
  </si>
  <si>
    <t xml:space="preserve">Mantenimiento preventivo </t>
  </si>
  <si>
    <t>Mantenimiento correctivo</t>
  </si>
  <si>
    <t>Mantenimiento sistema de conexión</t>
  </si>
  <si>
    <t>Mantenimiento preventivo</t>
  </si>
  <si>
    <t>Costos comerciales asociados al servicio de transmisión</t>
  </si>
  <si>
    <t>Costos de facturación</t>
  </si>
  <si>
    <t>Gastos administrativos (de apoyo a la gestión) asociados al servicio de transmisión</t>
  </si>
  <si>
    <t>Canon de regulación</t>
  </si>
  <si>
    <t>Propiedades, planta y equipos afectos a la concesión de transmisión</t>
  </si>
  <si>
    <t>Edificios de transmisión</t>
  </si>
  <si>
    <t>Subestaciones transmisión</t>
  </si>
  <si>
    <t>Líneas de Transmisión</t>
  </si>
  <si>
    <t>Bienes intangibles afectos a la concesión de transmisión</t>
  </si>
  <si>
    <t>Software y programas de transmisión</t>
  </si>
  <si>
    <t>Otros bienes intangibles afectos a la concesión de transmisión</t>
  </si>
  <si>
    <t>Activos fijos donados o transferidos</t>
  </si>
  <si>
    <t>Venta de servicios de transmisión</t>
  </si>
  <si>
    <t>Distribuidoras</t>
  </si>
  <si>
    <t>Usuarios directos</t>
  </si>
  <si>
    <t>Transporte regional</t>
  </si>
  <si>
    <t xml:space="preserve">Otros gastos </t>
  </si>
  <si>
    <t>Gastos  varios</t>
  </si>
  <si>
    <t>Resultados por pérdida de recuperación de ejercicios anteriores</t>
  </si>
  <si>
    <t>Otros resultados</t>
  </si>
  <si>
    <t>5.2.1.01.</t>
  </si>
  <si>
    <t>5.2.1.02.</t>
  </si>
  <si>
    <t>5.2.1.03.</t>
  </si>
  <si>
    <t>5.2.1.04.</t>
  </si>
  <si>
    <t>5.2.1.05.</t>
  </si>
  <si>
    <t>5.2.1.99.</t>
  </si>
  <si>
    <t>5.2.2.01.</t>
  </si>
  <si>
    <t>5.2.2.02.</t>
  </si>
  <si>
    <t>5.2.2.03.</t>
  </si>
  <si>
    <t>5.2.2.04.</t>
  </si>
  <si>
    <t>5.2.2.05.</t>
  </si>
  <si>
    <t>5.2.2.99.</t>
  </si>
  <si>
    <t>5.2.3.01.</t>
  </si>
  <si>
    <t>5.2.3.01.01.</t>
  </si>
  <si>
    <t>5.2.3.01.01.01.</t>
  </si>
  <si>
    <t>5.2.3.01.01.02.</t>
  </si>
  <si>
    <t>5.2.3.01.01.03.</t>
  </si>
  <si>
    <t>5.2.3.01.01.04.</t>
  </si>
  <si>
    <t>5.2.3.01.01.05.</t>
  </si>
  <si>
    <t>5.2.3.01.01.99.</t>
  </si>
  <si>
    <t>5.2.3.01.02.</t>
  </si>
  <si>
    <t>5.2.3.01.02.01.</t>
  </si>
  <si>
    <t>5.2.3.01.02.02.</t>
  </si>
  <si>
    <t>5.2.3.01.02.03.</t>
  </si>
  <si>
    <t>5.2.3.01.02.04.</t>
  </si>
  <si>
    <t>5.2.3.01.02.05.</t>
  </si>
  <si>
    <t>5.2.3.01.02.99.</t>
  </si>
  <si>
    <t>5.2.3.02.</t>
  </si>
  <si>
    <t>5.2.3.02.01.</t>
  </si>
  <si>
    <t>5.2.3.02.01.01.</t>
  </si>
  <si>
    <t>5.2.3.02.01.02.</t>
  </si>
  <si>
    <t>5.2.3.02.01.03.</t>
  </si>
  <si>
    <t>5.2.3.02.01.04.</t>
  </si>
  <si>
    <t>5.2.3.02.01.05.</t>
  </si>
  <si>
    <t>5.2.3.02.01.99.</t>
  </si>
  <si>
    <t>5.2.3.02.02.</t>
  </si>
  <si>
    <t>5.2.3.02.02.01.</t>
  </si>
  <si>
    <t>5.2.3.02.02.02.</t>
  </si>
  <si>
    <t>5.2.3.02.02.03.</t>
  </si>
  <si>
    <t>5.2.3.02.02.04.</t>
  </si>
  <si>
    <t>5.2.3.02.02.05.</t>
  </si>
  <si>
    <t>5.2.3.02.02.99.</t>
  </si>
  <si>
    <t>5.2.4.</t>
  </si>
  <si>
    <t>5.3.3.06.</t>
  </si>
  <si>
    <t>5.4.1.01.01.</t>
  </si>
  <si>
    <t>5.4.1.01.02.</t>
  </si>
  <si>
    <t>5.4.1.01.03.</t>
  </si>
  <si>
    <t>5.4.1.01.04.</t>
  </si>
  <si>
    <t>5.4.1.01.05.</t>
  </si>
  <si>
    <t>5.4.1.01.99.</t>
  </si>
  <si>
    <t>5.4.1.02.01.</t>
  </si>
  <si>
    <t>5.4.1.02.02.</t>
  </si>
  <si>
    <t>5.4.1.02.03.</t>
  </si>
  <si>
    <t>5.4.1.02.04.</t>
  </si>
  <si>
    <t>5.4.1.02.05.</t>
  </si>
  <si>
    <t>5.4.1.02.99.</t>
  </si>
  <si>
    <t>5.4.1.03.01.</t>
  </si>
  <si>
    <t>5.4.1.03.02.</t>
  </si>
  <si>
    <t>5.4.1.03.03.</t>
  </si>
  <si>
    <t>5.4.1.03.04.</t>
  </si>
  <si>
    <t>5.4.1.03.05.</t>
  </si>
  <si>
    <t>5.4.1.03.99.</t>
  </si>
  <si>
    <t>5.4.1.04.01.</t>
  </si>
  <si>
    <t>5.4.1.04.02.</t>
  </si>
  <si>
    <t>5.4.1.04.03.</t>
  </si>
  <si>
    <t>5.4.1.04.04.</t>
  </si>
  <si>
    <t>5.4.1.04.05.</t>
  </si>
  <si>
    <t>5.4.1.04.99.</t>
  </si>
  <si>
    <t>5.4.1.05.01.</t>
  </si>
  <si>
    <t>5.4.1.05.02.</t>
  </si>
  <si>
    <t>5.4.1.05.03.</t>
  </si>
  <si>
    <t>5.4.1.05.04.</t>
  </si>
  <si>
    <t>5.4.1.05.05.</t>
  </si>
  <si>
    <t>5.4.1.05.99.</t>
  </si>
  <si>
    <t>5.4.1.06.</t>
  </si>
  <si>
    <t>5.4.1.06.01.</t>
  </si>
  <si>
    <t>5.4.1.06.02.</t>
  </si>
  <si>
    <t>5.4.1.06.03.</t>
  </si>
  <si>
    <t>5.4.1.06.04.</t>
  </si>
  <si>
    <t>5.4.1.06.05.</t>
  </si>
  <si>
    <t>5.4.1.06.99.</t>
  </si>
  <si>
    <t>5.4.1.07.</t>
  </si>
  <si>
    <t>5.4.1.07.01.</t>
  </si>
  <si>
    <t>5.4.1.07.02.</t>
  </si>
  <si>
    <t>5.4.1.07.03.</t>
  </si>
  <si>
    <t>5.4.1.07.04.</t>
  </si>
  <si>
    <t>5.4.1.07.05.</t>
  </si>
  <si>
    <t>5.4.1.07.06.</t>
  </si>
  <si>
    <t>5.4.1.07.06.01.</t>
  </si>
  <si>
    <t>5.4.1.07.99.</t>
  </si>
  <si>
    <t>5.4.1.08.</t>
  </si>
  <si>
    <t>5.4.1.08.01.</t>
  </si>
  <si>
    <t>5.4.1.08.02.</t>
  </si>
  <si>
    <t>5.4.1.08.03.</t>
  </si>
  <si>
    <t>5.4.1.08.04.</t>
  </si>
  <si>
    <t>5.4.1.08.05.</t>
  </si>
  <si>
    <t>5.4.1.08.99.</t>
  </si>
  <si>
    <t>5.4.1.09.</t>
  </si>
  <si>
    <t>5.4.1.09.01.</t>
  </si>
  <si>
    <t>5.4.1.09.02.</t>
  </si>
  <si>
    <t>5.4.1.09.03.</t>
  </si>
  <si>
    <t>5.4.1.09.04.</t>
  </si>
  <si>
    <t>5.4.1.09.05.</t>
  </si>
  <si>
    <t>5.4.1.09.99.</t>
  </si>
  <si>
    <t>5.4.1.10.</t>
  </si>
  <si>
    <t>5.4.1.10.01.</t>
  </si>
  <si>
    <t>5.4.1.10.02.</t>
  </si>
  <si>
    <t>5.4.1.10.03.</t>
  </si>
  <si>
    <t>5.4.1.10.04.</t>
  </si>
  <si>
    <t>5.4.1.10.05.</t>
  </si>
  <si>
    <t>5.4.1.10.99.</t>
  </si>
  <si>
    <t>5.4.1.99.01.</t>
  </si>
  <si>
    <t>5.4.1.99.02.</t>
  </si>
  <si>
    <t>5.4.1.99.03.</t>
  </si>
  <si>
    <t>5.4.1.99.04.</t>
  </si>
  <si>
    <t>5.4.1.99.05.</t>
  </si>
  <si>
    <t>5.4.1.99.99.</t>
  </si>
  <si>
    <t>5.5.2.</t>
  </si>
  <si>
    <t>5.5.2.01.</t>
  </si>
  <si>
    <t>5.5.2.02.</t>
  </si>
  <si>
    <t>5.5.2.03.</t>
  </si>
  <si>
    <t>5.5.2.04.</t>
  </si>
  <si>
    <t>5.5.2.05.</t>
  </si>
  <si>
    <t>5.5.2.99.</t>
  </si>
  <si>
    <t>5.6.1.</t>
  </si>
  <si>
    <t>5.6.2.</t>
  </si>
  <si>
    <t>5.6.3.</t>
  </si>
  <si>
    <t>5.6.4.</t>
  </si>
  <si>
    <t>5.6.5.</t>
  </si>
  <si>
    <t>5.6.99</t>
  </si>
  <si>
    <t>5.8.1.01.</t>
  </si>
  <si>
    <t>5.8.1.01.02.</t>
  </si>
  <si>
    <t>5.8.1.01.02.01.</t>
  </si>
  <si>
    <t>5.8.1.01.02.03.</t>
  </si>
  <si>
    <t>5.8.1.01.03.</t>
  </si>
  <si>
    <t>5.8.1.01.03.01.</t>
  </si>
  <si>
    <t>5.8.1.01.03.02.</t>
  </si>
  <si>
    <t>5.8.1.01.03.99.</t>
  </si>
  <si>
    <t>5.8.1.01.04.</t>
  </si>
  <si>
    <t>5.8.1.01.05.</t>
  </si>
  <si>
    <t>5.8.1.01.06.</t>
  </si>
  <si>
    <t>5.8.1.01.07.</t>
  </si>
  <si>
    <t>5.8.1.01.08.</t>
  </si>
  <si>
    <t>5.8.1.01.99.</t>
  </si>
  <si>
    <t>5.8.1.02.</t>
  </si>
  <si>
    <t>5.8.1.02.03.</t>
  </si>
  <si>
    <t>5.8.1.02.03.01.</t>
  </si>
  <si>
    <t>5.8.1.02.03.02.</t>
  </si>
  <si>
    <t>5.8.1.02.03.03.</t>
  </si>
  <si>
    <t>5.8.1.02.09.</t>
  </si>
  <si>
    <t>5.8.2.01.</t>
  </si>
  <si>
    <t>5.8.2.01.02.</t>
  </si>
  <si>
    <t>5.8.2.01.02.01.</t>
  </si>
  <si>
    <t>5.8.2.01.02.03.</t>
  </si>
  <si>
    <t>5.8.2.01.03.</t>
  </si>
  <si>
    <t>5.8.2.01.03.01.</t>
  </si>
  <si>
    <t>5.8.2.01.03.02.</t>
  </si>
  <si>
    <t>5.8.2.01.03.99.</t>
  </si>
  <si>
    <t>5.8.2.01.04.</t>
  </si>
  <si>
    <t>5.8.2.01.05.</t>
  </si>
  <si>
    <t>5.8.2.01.06.</t>
  </si>
  <si>
    <t>5.8.2.01.07.</t>
  </si>
  <si>
    <t>5.8.2.01.08.</t>
  </si>
  <si>
    <t>5.8.2.01.99.</t>
  </si>
  <si>
    <t>5.8.2.02.</t>
  </si>
  <si>
    <t>5.8.2.02.03.</t>
  </si>
  <si>
    <t>5.8.2.02.03.01.</t>
  </si>
  <si>
    <t>5.8.2.02.03.02.</t>
  </si>
  <si>
    <t>5.8.2.02.03.03.</t>
  </si>
  <si>
    <t>5.8.2.02.09.</t>
  </si>
  <si>
    <t>5.9.1.</t>
  </si>
  <si>
    <t>5.9.1.01.</t>
  </si>
  <si>
    <t>5.9.1.01.02.</t>
  </si>
  <si>
    <t>5.9.1.01.02.01.</t>
  </si>
  <si>
    <t>5.9.1.01.02.03.</t>
  </si>
  <si>
    <t>5.9.1.01.03.</t>
  </si>
  <si>
    <t>5.9.1.01.03.01.</t>
  </si>
  <si>
    <t>5.9.1.01.03.02.</t>
  </si>
  <si>
    <t>5.9.1.01.03.99.</t>
  </si>
  <si>
    <t>5.9.1.01.04.</t>
  </si>
  <si>
    <t>5.9.1.01.05.</t>
  </si>
  <si>
    <t>5.9.1.01.06.</t>
  </si>
  <si>
    <t>5.9.1.01.07.</t>
  </si>
  <si>
    <t>5.9.1.01.08.</t>
  </si>
  <si>
    <t>5.9.1.01.99.</t>
  </si>
  <si>
    <t>5.9.1.02.</t>
  </si>
  <si>
    <t>5.9.1.02.03.</t>
  </si>
  <si>
    <t>5.9.1.02.03.01.</t>
  </si>
  <si>
    <t>5.9.1.02.03.02.</t>
  </si>
  <si>
    <t>5.9.1.02.03.03.</t>
  </si>
  <si>
    <t>5.9.1.02.09.</t>
  </si>
  <si>
    <t>5.9.2.</t>
  </si>
  <si>
    <t>5.9.2.01.</t>
  </si>
  <si>
    <t>5.9.2.01.02.</t>
  </si>
  <si>
    <t>5.9.2.01.02.01.</t>
  </si>
  <si>
    <t>5.9.2.01.02.03.</t>
  </si>
  <si>
    <t>5.9.2.01.03.</t>
  </si>
  <si>
    <t>5.9.2.01.03.01.</t>
  </si>
  <si>
    <t>5.9.2.01.03.02.</t>
  </si>
  <si>
    <t>5.9.2.01.03.99.</t>
  </si>
  <si>
    <t>5.9.2.01.04.</t>
  </si>
  <si>
    <t>5.9.2.01.05.</t>
  </si>
  <si>
    <t>5.9.2.01.06.</t>
  </si>
  <si>
    <t>5.9.2.01.07.</t>
  </si>
  <si>
    <t>5.9.2.01.08.</t>
  </si>
  <si>
    <t>5.9.2.01.99.</t>
  </si>
  <si>
    <t>5.9.2.02.</t>
  </si>
  <si>
    <t>5.9.2.02.03.</t>
  </si>
  <si>
    <t>5.9.2.02.03.01.</t>
  </si>
  <si>
    <t>5.9.2.02.03.02.</t>
  </si>
  <si>
    <t>5.9.2.02.03.03.</t>
  </si>
  <si>
    <t>5.9.2.02.09.</t>
  </si>
  <si>
    <t>5.10.1.01.08</t>
  </si>
  <si>
    <t>5.10.2.01.08</t>
  </si>
  <si>
    <t>5.10.4</t>
  </si>
  <si>
    <t>5.10.4.01</t>
  </si>
  <si>
    <t>5.10.4.02</t>
  </si>
  <si>
    <t>5.10.4.03</t>
  </si>
  <si>
    <t>5.10.5</t>
  </si>
  <si>
    <t>5.10.6</t>
  </si>
  <si>
    <t>5.10.6.01</t>
  </si>
  <si>
    <t>5.10.6.01.01</t>
  </si>
  <si>
    <t>5.10.6.01.02</t>
  </si>
  <si>
    <t>5.10.6.01.02.01</t>
  </si>
  <si>
    <t>5.10.6.01.02.02</t>
  </si>
  <si>
    <t>5.10.6.01.02.03</t>
  </si>
  <si>
    <t>5.10.6.02</t>
  </si>
  <si>
    <t>5.10.6.02.01</t>
  </si>
  <si>
    <t>5.10.6.02.02</t>
  </si>
  <si>
    <t>5.10.6.02.02.01</t>
  </si>
  <si>
    <t>5.10.6.02.02.02</t>
  </si>
  <si>
    <t>5.10.6.02.02.03</t>
  </si>
  <si>
    <t>5.11.1.02.02</t>
  </si>
  <si>
    <t>5.11.1.03.01</t>
  </si>
  <si>
    <t>5.11.1.03.02</t>
  </si>
  <si>
    <t>5.11.9</t>
  </si>
  <si>
    <t>5.11.9.01</t>
  </si>
  <si>
    <t>5.11.9.01.01</t>
  </si>
  <si>
    <t>5.11.9.01.02</t>
  </si>
  <si>
    <t>5.11.9.02</t>
  </si>
  <si>
    <t>5.11.9.04</t>
  </si>
  <si>
    <t>5.11.9.04.01</t>
  </si>
  <si>
    <t>5.11.9.04.02</t>
  </si>
  <si>
    <t>5.11.9.99</t>
  </si>
  <si>
    <t>5.12.9</t>
  </si>
  <si>
    <t>5.12.9.02</t>
  </si>
  <si>
    <t>5.12.9.02.01</t>
  </si>
  <si>
    <t>5.12.9.02.01.01</t>
  </si>
  <si>
    <t>5.12.9.02.01.99</t>
  </si>
  <si>
    <t>5.12.9.02.02</t>
  </si>
  <si>
    <t>5.12.9.02.03</t>
  </si>
  <si>
    <t>5.12.9.03</t>
  </si>
  <si>
    <t>5.12.9.03.01</t>
  </si>
  <si>
    <t>5.12.9.03.99</t>
  </si>
  <si>
    <t>5.12.9.99</t>
  </si>
  <si>
    <t>5.12.9.99.01</t>
  </si>
  <si>
    <t>5.12.9.99.02</t>
  </si>
  <si>
    <t>5.12.9.99.03</t>
  </si>
  <si>
    <t>5.12.9.99.03.03</t>
  </si>
  <si>
    <t>5.12.9.99.03.99</t>
  </si>
  <si>
    <t>5.12.9.99.04</t>
  </si>
  <si>
    <t>5.12.9.99.05</t>
  </si>
  <si>
    <t>5.12.9.99.06</t>
  </si>
  <si>
    <t>5.12.9.99.07</t>
  </si>
  <si>
    <t>5.12.9.99.08</t>
  </si>
  <si>
    <t>5.12.9.99.09</t>
  </si>
  <si>
    <t>5.12.9.99.99</t>
  </si>
  <si>
    <t>Sub-Total Gastos</t>
  </si>
  <si>
    <t>Gastos Tarifarios recurrentes</t>
  </si>
  <si>
    <t>Gastos Tarifarios No-recurrentes</t>
  </si>
  <si>
    <t>Descripción del código de la cuenta.</t>
  </si>
  <si>
    <t>Indica el saldo de la partida correspondiente al periodo sujeto a análisis. Este saldo debe ser igual al reflejado en el estado auditado, cuando corresponda.</t>
  </si>
  <si>
    <t>Página 3 de 3</t>
  </si>
  <si>
    <r>
      <t xml:space="preserve">Ir a la hoja denominada </t>
    </r>
    <r>
      <rPr>
        <b/>
        <sz val="11"/>
        <color theme="1"/>
        <rFont val="Arial"/>
        <family val="2"/>
      </rPr>
      <t xml:space="preserve">"Parámetros" </t>
    </r>
    <r>
      <rPr>
        <sz val="11"/>
        <color theme="1"/>
        <rFont val="Arial"/>
        <family val="2"/>
      </rPr>
      <t xml:space="preserve">y llenar </t>
    </r>
    <r>
      <rPr>
        <b/>
        <u val="single"/>
        <sz val="11"/>
        <color theme="1"/>
        <rFont val="Arial"/>
        <family val="2"/>
      </rPr>
      <t>únicamente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las casillas sombreadas en </t>
    </r>
    <r>
      <rPr>
        <b/>
        <sz val="11"/>
        <color theme="0"/>
        <rFont val="Arial"/>
        <family val="2"/>
      </rPr>
      <t>color</t>
    </r>
  </si>
  <si>
    <t>Código de la cuenta según el plan de cuentas regulatorio para el sistema de generación.</t>
  </si>
  <si>
    <t xml:space="preserve">Abril </t>
  </si>
  <si>
    <t>Cuentas Contables</t>
  </si>
  <si>
    <t>% Homologación</t>
  </si>
  <si>
    <t>Plan de cuentas Regulatorio</t>
  </si>
  <si>
    <t>Base de proyección-Gastos recurrentes</t>
  </si>
  <si>
    <t>Gastos recurrentes</t>
  </si>
  <si>
    <t>Total del periodo</t>
  </si>
  <si>
    <t>Corresponde al resultado de la liquidación del periodo tarifario anterior, el cual será la base de proyección de los gastos recurrentes para los periodos donde solicite tarifa</t>
  </si>
  <si>
    <t>Código: IE-RE-7736</t>
  </si>
  <si>
    <t>5.</t>
  </si>
  <si>
    <t>COSTOS Y GASTOS</t>
  </si>
  <si>
    <t>5.1.</t>
  </si>
  <si>
    <t>Costos de despacho</t>
  </si>
  <si>
    <t>5.1.1.</t>
  </si>
  <si>
    <t>Pagos al ente operador nacional</t>
  </si>
  <si>
    <t>5.1.2.</t>
  </si>
  <si>
    <t>Cargos regionales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</si>
</sst>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&quot;₡&quot;* #,##0.00_);_(&quot;₡&quot;* \(#,##0.00\);_(&quot;₡&quot;* &quot;-&quot;??_);_(@_)"/>
    <numFmt numFmtId="166" formatCode="_(* #,##0.00_);_(* \(#,##0.00\);_(* &quot;-&quot;??_);_(@_)"/>
    <numFmt numFmtId="167" formatCode="mmmm"/>
    <numFmt numFmtId="168" formatCode="&quot;₡&quot;#,##0.0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9"/>
      <name val="Tahoma"/>
      <family val="2"/>
    </font>
    <font>
      <sz val="11"/>
      <color rgb="FFFF0000"/>
      <name val="Arial"/>
      <family val="2"/>
    </font>
    <font>
      <b/>
      <sz val="9"/>
      <name val="Tahoma"/>
      <family val="2"/>
    </font>
    <font>
      <b/>
      <i/>
      <sz val="11"/>
      <name val="Arial"/>
      <family val="2"/>
    </font>
    <font>
      <sz val="18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0"/>
      <name val="Calibri"/>
      <family val="2"/>
    </font>
    <font>
      <sz val="11"/>
      <name val="Calibri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DDC"/>
        <bgColor indexed="64"/>
      </patternFill>
    </fill>
    <fill>
      <patternFill patternType="solid">
        <fgColor rgb="FF72CDF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theme="0" tint="-0.4999699890613556"/>
      </left>
      <right/>
      <top/>
      <bottom/>
    </border>
    <border>
      <left/>
      <right style="medium">
        <color theme="0" tint="-0.4999699890613556"/>
      </right>
      <top/>
      <bottom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/>
      <right/>
      <top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87">
    <xf numFmtId="0" fontId="0" fillId="0" borderId="0" xfId="0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9" fillId="2" borderId="0" xfId="24" applyFont="1" applyFill="1">
      <alignment/>
      <protection/>
    </xf>
    <xf numFmtId="0" fontId="11" fillId="0" borderId="0" xfId="21" applyFont="1" applyAlignment="1">
      <alignment vertical="center"/>
    </xf>
    <xf numFmtId="0" fontId="15" fillId="0" borderId="2" xfId="0" applyFont="1" applyBorder="1"/>
    <xf numFmtId="0" fontId="8" fillId="2" borderId="0" xfId="0" applyFont="1" applyFill="1" applyAlignment="1">
      <alignment horizontal="center"/>
    </xf>
    <xf numFmtId="0" fontId="8" fillId="2" borderId="3" xfId="0" applyFont="1" applyFill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7" fillId="0" borderId="0" xfId="21" applyFont="1" applyAlignment="1">
      <alignment vertical="center"/>
    </xf>
    <xf numFmtId="0" fontId="8" fillId="2" borderId="0" xfId="0" applyFont="1" applyFill="1" applyAlignment="1">
      <alignment horizontal="right"/>
    </xf>
    <xf numFmtId="0" fontId="6" fillId="2" borderId="6" xfId="0" applyFont="1" applyFill="1" applyBorder="1" applyAlignment="1">
      <alignment horizontal="center"/>
    </xf>
    <xf numFmtId="0" fontId="6" fillId="2" borderId="9" xfId="0" applyFont="1" applyFill="1" applyBorder="1"/>
    <xf numFmtId="0" fontId="6" fillId="2" borderId="0" xfId="0" applyFont="1" applyFill="1"/>
    <xf numFmtId="0" fontId="6" fillId="2" borderId="2" xfId="0" applyFont="1" applyFill="1" applyBorder="1" applyAlignment="1">
      <alignment vertical="center"/>
    </xf>
    <xf numFmtId="0" fontId="16" fillId="0" borderId="0" xfId="21" applyFont="1" applyAlignment="1">
      <alignment vertic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/>
    <xf numFmtId="0" fontId="21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4" fillId="0" borderId="0" xfId="23" applyFont="1" applyBorder="1"/>
    <xf numFmtId="0" fontId="25" fillId="2" borderId="0" xfId="0" applyFont="1" applyFill="1"/>
    <xf numFmtId="0" fontId="26" fillId="0" borderId="0" xfId="0" applyFont="1" applyAlignment="1">
      <alignment vertical="center"/>
    </xf>
    <xf numFmtId="0" fontId="27" fillId="2" borderId="0" xfId="0" applyFont="1" applyFill="1"/>
    <xf numFmtId="0" fontId="25" fillId="2" borderId="0" xfId="0" applyFont="1" applyFill="1" applyAlignment="1">
      <alignment horizontal="center"/>
    </xf>
    <xf numFmtId="0" fontId="8" fillId="3" borderId="0" xfId="0" applyFont="1" applyFill="1"/>
    <xf numFmtId="0" fontId="25" fillId="3" borderId="0" xfId="0" applyFont="1" applyFill="1"/>
    <xf numFmtId="9" fontId="25" fillId="3" borderId="0" xfId="25" applyFont="1" applyFill="1"/>
    <xf numFmtId="167" fontId="27" fillId="2" borderId="0" xfId="0" applyNumberFormat="1" applyFont="1" applyFill="1"/>
    <xf numFmtId="0" fontId="8" fillId="2" borderId="10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Protection="1"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0" fontId="9" fillId="2" borderId="0" xfId="24" applyFont="1" applyFill="1" applyProtection="1">
      <alignment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21" applyFont="1" applyAlignment="1" applyProtection="1">
      <alignment vertical="center"/>
      <protection locked="0"/>
    </xf>
    <xf numFmtId="4" fontId="10" fillId="2" borderId="0" xfId="0" applyNumberFormat="1" applyFont="1" applyFill="1" applyProtection="1">
      <protection locked="0"/>
    </xf>
    <xf numFmtId="4" fontId="10" fillId="0" borderId="0" xfId="0" applyNumberFormat="1" applyFont="1" applyProtection="1">
      <protection locked="0"/>
    </xf>
    <xf numFmtId="4" fontId="12" fillId="2" borderId="0" xfId="0" applyNumberFormat="1" applyFont="1" applyFill="1" applyProtection="1">
      <protection locked="0"/>
    </xf>
    <xf numFmtId="164" fontId="23" fillId="2" borderId="0" xfId="0" applyNumberFormat="1" applyFont="1" applyFill="1" applyProtection="1">
      <protection locked="0"/>
    </xf>
    <xf numFmtId="10" fontId="10" fillId="2" borderId="0" xfId="22" applyNumberFormat="1" applyFont="1" applyFill="1" applyProtection="1">
      <protection locked="0"/>
    </xf>
    <xf numFmtId="164" fontId="16" fillId="2" borderId="0" xfId="0" applyNumberFormat="1" applyFont="1" applyFill="1" applyProtection="1">
      <protection locked="0"/>
    </xf>
    <xf numFmtId="4" fontId="12" fillId="2" borderId="13" xfId="0" applyNumberFormat="1" applyFont="1" applyFill="1" applyBorder="1" applyAlignment="1" applyProtection="1">
      <alignment horizontal="center"/>
      <protection locked="0"/>
    </xf>
    <xf numFmtId="10" fontId="12" fillId="2" borderId="14" xfId="22" applyNumberFormat="1" applyFont="1" applyFill="1" applyBorder="1" applyAlignment="1" applyProtection="1">
      <alignment horizontal="center"/>
      <protection locked="0"/>
    </xf>
    <xf numFmtId="4" fontId="12" fillId="2" borderId="15" xfId="0" applyNumberFormat="1" applyFont="1" applyFill="1" applyBorder="1" applyAlignment="1" applyProtection="1">
      <alignment horizontal="center"/>
      <protection locked="0"/>
    </xf>
    <xf numFmtId="10" fontId="12" fillId="2" borderId="16" xfId="22" applyNumberFormat="1" applyFont="1" applyFill="1" applyBorder="1" applyAlignment="1" applyProtection="1">
      <alignment horizontal="center"/>
      <protection locked="0"/>
    </xf>
    <xf numFmtId="4" fontId="15" fillId="2" borderId="0" xfId="0" applyNumberFormat="1" applyFont="1" applyFill="1" applyProtection="1"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4" fontId="13" fillId="4" borderId="2" xfId="0" applyNumberFormat="1" applyFont="1" applyFill="1" applyBorder="1" applyAlignment="1" applyProtection="1">
      <alignment horizontal="center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4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Protection="1"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165" fontId="8" fillId="2" borderId="12" xfId="26" applyFont="1" applyFill="1" applyBorder="1" applyProtection="1">
      <protection locked="0"/>
    </xf>
    <xf numFmtId="0" fontId="14" fillId="0" borderId="2" xfId="28" applyFont="1" applyBorder="1" applyAlignment="1" applyProtection="1">
      <alignment horizontal="left" vertical="top"/>
      <protection locked="0"/>
    </xf>
    <xf numFmtId="0" fontId="14" fillId="5" borderId="2" xfId="0" applyFont="1" applyFill="1" applyBorder="1" applyAlignment="1" applyProtection="1">
      <alignment horizontal="left" vertical="top"/>
      <protection locked="0"/>
    </xf>
    <xf numFmtId="0" fontId="14" fillId="5" borderId="2" xfId="0" applyFont="1" applyFill="1" applyBorder="1" applyAlignment="1" applyProtection="1">
      <alignment vertical="top" wrapText="1"/>
      <protection locked="0"/>
    </xf>
    <xf numFmtId="0" fontId="8" fillId="2" borderId="2" xfId="0" applyFont="1" applyFill="1" applyBorder="1" applyProtection="1">
      <protection locked="0"/>
    </xf>
    <xf numFmtId="165" fontId="8" fillId="2" borderId="12" xfId="0" applyNumberFormat="1" applyFont="1" applyFill="1" applyBorder="1" applyProtection="1">
      <protection locked="0"/>
    </xf>
    <xf numFmtId="0" fontId="14" fillId="6" borderId="2" xfId="0" applyFont="1" applyFill="1" applyBorder="1" applyAlignment="1" applyProtection="1">
      <alignment horizontal="left" vertical="top"/>
      <protection locked="0"/>
    </xf>
    <xf numFmtId="0" fontId="14" fillId="6" borderId="2" xfId="0" applyFont="1" applyFill="1" applyBorder="1" applyAlignment="1" applyProtection="1">
      <alignment vertical="top" wrapText="1"/>
      <protection locked="0"/>
    </xf>
    <xf numFmtId="0" fontId="28" fillId="0" borderId="2" xfId="28" applyFont="1" applyBorder="1" applyAlignment="1" applyProtection="1">
      <alignment horizontal="left" vertical="top"/>
      <protection locked="0"/>
    </xf>
    <xf numFmtId="0" fontId="28" fillId="0" borderId="2" xfId="0" applyFont="1" applyBorder="1" applyAlignment="1" applyProtection="1">
      <alignment horizontal="left" vertical="top"/>
      <protection locked="0"/>
    </xf>
    <xf numFmtId="0" fontId="28" fillId="0" borderId="2" xfId="0" applyFont="1" applyBorder="1" applyAlignment="1" applyProtection="1">
      <alignment vertical="top" wrapText="1"/>
      <protection locked="0"/>
    </xf>
    <xf numFmtId="0" fontId="28" fillId="7" borderId="2" xfId="0" applyFont="1" applyFill="1" applyBorder="1" applyAlignment="1" applyProtection="1">
      <alignment horizontal="left" vertical="top"/>
      <protection locked="0"/>
    </xf>
    <xf numFmtId="0" fontId="28" fillId="7" borderId="2" xfId="0" applyFont="1" applyFill="1" applyBorder="1" applyAlignment="1" applyProtection="1">
      <alignment vertical="top" wrapText="1"/>
      <protection locked="0"/>
    </xf>
    <xf numFmtId="0" fontId="28" fillId="8" borderId="2" xfId="0" applyFont="1" applyFill="1" applyBorder="1" applyAlignment="1" applyProtection="1">
      <alignment horizontal="left" vertical="top"/>
      <protection locked="0"/>
    </xf>
    <xf numFmtId="0" fontId="28" fillId="8" borderId="2" xfId="0" applyFont="1" applyFill="1" applyBorder="1" applyAlignment="1" applyProtection="1">
      <alignment vertical="top" wrapText="1"/>
      <protection locked="0"/>
    </xf>
    <xf numFmtId="0" fontId="28" fillId="2" borderId="2" xfId="0" applyFont="1" applyFill="1" applyBorder="1" applyAlignment="1" applyProtection="1">
      <alignment horizontal="left" vertical="top"/>
      <protection locked="0"/>
    </xf>
    <xf numFmtId="0" fontId="28" fillId="2" borderId="2" xfId="0" applyFont="1" applyFill="1" applyBorder="1" applyAlignment="1" applyProtection="1">
      <alignment vertical="top" wrapText="1"/>
      <protection locked="0"/>
    </xf>
    <xf numFmtId="0" fontId="14" fillId="0" borderId="2" xfId="28" applyFont="1" applyBorder="1" applyAlignment="1" applyProtection="1">
      <alignment vertical="top" wrapText="1"/>
      <protection locked="0"/>
    </xf>
    <xf numFmtId="0" fontId="28" fillId="2" borderId="2" xfId="27" applyFont="1" applyFill="1" applyBorder="1" applyAlignment="1" applyProtection="1">
      <alignment vertical="top" wrapText="1"/>
      <protection locked="0"/>
    </xf>
    <xf numFmtId="1" fontId="28" fillId="0" borderId="2" xfId="0" applyNumberFormat="1" applyFont="1" applyBorder="1" applyAlignment="1" applyProtection="1">
      <alignment vertical="top"/>
      <protection locked="0"/>
    </xf>
    <xf numFmtId="0" fontId="14" fillId="5" borderId="2" xfId="0" applyFont="1" applyFill="1" applyBorder="1" applyAlignment="1" applyProtection="1">
      <alignment horizontal="left" vertical="top" wrapText="1"/>
      <protection locked="0"/>
    </xf>
    <xf numFmtId="0" fontId="14" fillId="0" borderId="2" xfId="28" applyFont="1" applyBorder="1" applyAlignment="1" applyProtection="1">
      <alignment horizontal="left" vertical="top" wrapText="1"/>
      <protection locked="0"/>
    </xf>
    <xf numFmtId="0" fontId="29" fillId="0" borderId="2" xfId="28" applyFont="1" applyBorder="1" applyAlignment="1" applyProtection="1">
      <alignment horizontal="left" vertical="top" wrapText="1"/>
      <protection locked="0"/>
    </xf>
    <xf numFmtId="0" fontId="8" fillId="0" borderId="12" xfId="0" applyFont="1" applyBorder="1" applyProtection="1">
      <protection locked="0"/>
    </xf>
    <xf numFmtId="0" fontId="8" fillId="0" borderId="2" xfId="0" applyFont="1" applyBorder="1" applyProtection="1">
      <protection locked="0"/>
    </xf>
    <xf numFmtId="1" fontId="14" fillId="6" borderId="2" xfId="0" applyNumberFormat="1" applyFont="1" applyFill="1" applyBorder="1" applyAlignment="1" applyProtection="1">
      <alignment horizontal="left" vertical="top"/>
      <protection locked="0"/>
    </xf>
    <xf numFmtId="1" fontId="28" fillId="7" borderId="2" xfId="0" applyNumberFormat="1" applyFont="1" applyFill="1" applyBorder="1" applyAlignment="1" applyProtection="1">
      <alignment horizontal="left" vertical="top"/>
      <protection locked="0"/>
    </xf>
    <xf numFmtId="1" fontId="28" fillId="8" borderId="2" xfId="0" applyNumberFormat="1" applyFont="1" applyFill="1" applyBorder="1" applyAlignment="1" applyProtection="1">
      <alignment horizontal="left" vertical="top"/>
      <protection locked="0"/>
    </xf>
    <xf numFmtId="1" fontId="28" fillId="0" borderId="2" xfId="0" applyNumberFormat="1" applyFont="1" applyBorder="1" applyAlignment="1" applyProtection="1">
      <alignment horizontal="left" vertical="top"/>
      <protection locked="0"/>
    </xf>
    <xf numFmtId="0" fontId="28" fillId="0" borderId="2" xfId="28" applyFont="1" applyBorder="1" applyAlignment="1" applyProtection="1">
      <alignment vertical="top" wrapText="1"/>
      <protection locked="0"/>
    </xf>
    <xf numFmtId="0" fontId="14" fillId="0" borderId="2" xfId="0" applyFont="1" applyBorder="1" applyAlignment="1" applyProtection="1">
      <alignment horizontal="left" vertical="top"/>
      <protection locked="0"/>
    </xf>
    <xf numFmtId="0" fontId="14" fillId="0" borderId="2" xfId="0" applyFont="1" applyBorder="1" applyAlignment="1" applyProtection="1">
      <alignment vertical="top" wrapText="1"/>
      <protection locked="0"/>
    </xf>
    <xf numFmtId="0" fontId="28" fillId="0" borderId="2" xfId="29" applyFont="1" applyBorder="1" applyAlignment="1" applyProtection="1">
      <alignment vertical="top" wrapText="1"/>
      <protection locked="0"/>
    </xf>
    <xf numFmtId="0" fontId="28" fillId="0" borderId="2" xfId="27" applyFont="1" applyBorder="1" applyAlignment="1" applyProtection="1">
      <alignment horizontal="left" vertical="top"/>
      <protection locked="0"/>
    </xf>
    <xf numFmtId="1" fontId="14" fillId="0" borderId="2" xfId="28" applyNumberFormat="1" applyFont="1" applyBorder="1" applyAlignment="1" applyProtection="1">
      <alignment horizontal="left" vertical="top"/>
      <protection locked="0"/>
    </xf>
    <xf numFmtId="1" fontId="28" fillId="0" borderId="2" xfId="28" applyNumberFormat="1" applyFont="1" applyBorder="1" applyAlignment="1" applyProtection="1">
      <alignment horizontal="left" vertical="top"/>
      <protection locked="0"/>
    </xf>
    <xf numFmtId="0" fontId="28" fillId="9" borderId="2" xfId="0" applyFont="1" applyFill="1" applyBorder="1" applyAlignment="1" applyProtection="1">
      <alignment horizontal="left" vertical="top"/>
      <protection locked="0"/>
    </xf>
    <xf numFmtId="0" fontId="28" fillId="9" borderId="2" xfId="0" applyFont="1" applyFill="1" applyBorder="1" applyAlignment="1" applyProtection="1">
      <alignment vertical="top" wrapText="1"/>
      <protection locked="0"/>
    </xf>
    <xf numFmtId="0" fontId="29" fillId="2" borderId="2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Protection="1">
      <protection locked="0"/>
    </xf>
    <xf numFmtId="165" fontId="8" fillId="3" borderId="12" xfId="26" applyFont="1" applyFill="1" applyBorder="1" applyProtection="1">
      <protection locked="0"/>
    </xf>
    <xf numFmtId="0" fontId="8" fillId="3" borderId="12" xfId="0" applyFont="1" applyFill="1" applyBorder="1" applyProtection="1"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Protection="1">
      <protection locked="0"/>
    </xf>
    <xf numFmtId="166" fontId="8" fillId="2" borderId="2" xfId="20" applyFont="1" applyFill="1" applyBorder="1" applyProtection="1">
      <protection locked="0"/>
    </xf>
    <xf numFmtId="1" fontId="28" fillId="0" borderId="0" xfId="28" applyNumberFormat="1" applyFont="1" applyAlignment="1" applyProtection="1">
      <alignment horizontal="left" vertical="top"/>
      <protection locked="0"/>
    </xf>
    <xf numFmtId="0" fontId="15" fillId="0" borderId="2" xfId="0" applyFont="1" applyBorder="1" applyProtection="1"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2" xfId="0" applyFont="1" applyBorder="1" applyProtection="1">
      <protection locked="0"/>
    </xf>
    <xf numFmtId="0" fontId="28" fillId="0" borderId="0" xfId="28" applyFont="1" applyAlignment="1" applyProtection="1">
      <alignment horizontal="left" vertical="top"/>
      <protection locked="0"/>
    </xf>
    <xf numFmtId="0" fontId="14" fillId="0" borderId="0" xfId="28" applyFont="1" applyAlignment="1" applyProtection="1">
      <alignment horizontal="left" vertical="top"/>
      <protection locked="0"/>
    </xf>
    <xf numFmtId="1" fontId="14" fillId="0" borderId="0" xfId="28" applyNumberFormat="1" applyFont="1" applyAlignment="1" applyProtection="1">
      <alignment horizontal="left" vertical="top"/>
      <protection locked="0"/>
    </xf>
    <xf numFmtId="1" fontId="28" fillId="0" borderId="0" xfId="27" applyNumberFormat="1" applyFont="1" applyAlignment="1" applyProtection="1">
      <alignment horizontal="left" vertical="top"/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165" fontId="8" fillId="2" borderId="12" xfId="26" applyFont="1" applyFill="1" applyBorder="1"/>
    <xf numFmtId="165" fontId="8" fillId="0" borderId="12" xfId="26" applyFont="1" applyBorder="1"/>
    <xf numFmtId="165" fontId="8" fillId="2" borderId="2" xfId="26" applyFont="1" applyFill="1" applyBorder="1"/>
    <xf numFmtId="165" fontId="8" fillId="3" borderId="12" xfId="26" applyFont="1" applyFill="1" applyBorder="1"/>
    <xf numFmtId="165" fontId="8" fillId="2" borderId="2" xfId="0" applyNumberFormat="1" applyFont="1" applyFill="1" applyBorder="1"/>
    <xf numFmtId="9" fontId="16" fillId="0" borderId="2" xfId="25" applyFont="1" applyBorder="1"/>
    <xf numFmtId="165" fontId="8" fillId="0" borderId="2" xfId="0" applyNumberFormat="1" applyFont="1" applyBorder="1"/>
    <xf numFmtId="0" fontId="8" fillId="2" borderId="2" xfId="0" applyFont="1" applyFill="1" applyBorder="1"/>
    <xf numFmtId="0" fontId="8" fillId="3" borderId="2" xfId="0" applyFont="1" applyFill="1" applyBorder="1"/>
    <xf numFmtId="166" fontId="8" fillId="2" borderId="2" xfId="20" applyFont="1" applyFill="1" applyBorder="1"/>
    <xf numFmtId="0" fontId="8" fillId="0" borderId="0" xfId="0" applyFont="1" applyAlignment="1" applyProtection="1">
      <alignment horizontal="center" vertical="center"/>
      <protection locked="0"/>
    </xf>
    <xf numFmtId="168" fontId="6" fillId="0" borderId="12" xfId="28" applyNumberFormat="1" applyFont="1" applyBorder="1" applyAlignment="1" applyProtection="1">
      <alignment horizontal="right" vertical="top" wrapText="1"/>
      <protection locked="0"/>
    </xf>
    <xf numFmtId="168" fontId="6" fillId="0" borderId="12" xfId="0" applyNumberFormat="1" applyFont="1" applyBorder="1" applyAlignment="1" applyProtection="1">
      <alignment horizontal="center"/>
      <protection locked="0"/>
    </xf>
    <xf numFmtId="168" fontId="14" fillId="0" borderId="12" xfId="0" applyNumberFormat="1" applyFont="1" applyBorder="1" applyAlignment="1" applyProtection="1">
      <alignment vertical="top" wrapText="1"/>
      <protection locked="0"/>
    </xf>
    <xf numFmtId="168" fontId="28" fillId="0" borderId="12" xfId="0" applyNumberFormat="1" applyFont="1" applyBorder="1" applyAlignment="1" applyProtection="1">
      <alignment vertical="top" wrapText="1"/>
      <protection locked="0"/>
    </xf>
    <xf numFmtId="168" fontId="14" fillId="0" borderId="12" xfId="28" applyNumberFormat="1" applyFont="1" applyBorder="1" applyAlignment="1" applyProtection="1">
      <alignment vertical="top" wrapText="1"/>
      <protection locked="0"/>
    </xf>
    <xf numFmtId="168" fontId="28" fillId="0" borderId="12" xfId="0" applyNumberFormat="1" applyFont="1" applyBorder="1" applyAlignment="1" applyProtection="1">
      <alignment horizontal="right" vertical="top" wrapText="1"/>
      <protection locked="0"/>
    </xf>
    <xf numFmtId="168" fontId="28" fillId="0" borderId="12" xfId="27" applyNumberFormat="1" applyFont="1" applyBorder="1" applyAlignment="1" applyProtection="1">
      <alignment horizontal="right" vertical="top" wrapText="1"/>
      <protection locked="0"/>
    </xf>
    <xf numFmtId="168" fontId="28" fillId="0" borderId="12" xfId="27" applyNumberFormat="1" applyFont="1" applyBorder="1" applyAlignment="1" applyProtection="1">
      <alignment vertical="top" wrapText="1"/>
      <protection locked="0"/>
    </xf>
    <xf numFmtId="168" fontId="28" fillId="0" borderId="12" xfId="0" applyNumberFormat="1" applyFont="1" applyBorder="1" applyAlignment="1" applyProtection="1">
      <alignment horizontal="right" vertical="top"/>
      <protection locked="0"/>
    </xf>
    <xf numFmtId="168" fontId="28" fillId="0" borderId="12" xfId="0" applyNumberFormat="1" applyFont="1" applyBorder="1" applyAlignment="1" applyProtection="1">
      <alignment vertical="top"/>
      <protection locked="0"/>
    </xf>
    <xf numFmtId="168" fontId="14" fillId="0" borderId="12" xfId="0" applyNumberFormat="1" applyFont="1" applyBorder="1" applyAlignment="1" applyProtection="1">
      <alignment horizontal="right" vertical="top" wrapText="1"/>
      <protection locked="0"/>
    </xf>
    <xf numFmtId="168" fontId="14" fillId="0" borderId="12" xfId="28" applyNumberFormat="1" applyFont="1" applyBorder="1" applyAlignment="1" applyProtection="1">
      <alignment horizontal="right" vertical="top" wrapText="1"/>
      <protection locked="0"/>
    </xf>
    <xf numFmtId="168" fontId="14" fillId="0" borderId="12" xfId="28" applyNumberFormat="1" applyFont="1" applyBorder="1" applyAlignment="1" applyProtection="1">
      <alignment horizontal="left" vertical="top" wrapText="1"/>
      <protection locked="0"/>
    </xf>
    <xf numFmtId="168" fontId="8" fillId="0" borderId="12" xfId="0" applyNumberFormat="1" applyFont="1" applyBorder="1" applyProtection="1">
      <protection locked="0"/>
    </xf>
    <xf numFmtId="168" fontId="6" fillId="0" borderId="2" xfId="0" applyNumberFormat="1" applyFont="1" applyBorder="1" applyProtection="1">
      <protection locked="0"/>
    </xf>
    <xf numFmtId="168" fontId="8" fillId="0" borderId="0" xfId="0" applyNumberFormat="1" applyFont="1" applyProtection="1">
      <protection locked="0"/>
    </xf>
    <xf numFmtId="168" fontId="16" fillId="0" borderId="0" xfId="0" applyNumberFormat="1" applyFont="1" applyAlignment="1" applyProtection="1">
      <alignment horizontal="center"/>
      <protection locked="0"/>
    </xf>
    <xf numFmtId="168" fontId="15" fillId="0" borderId="0" xfId="0" applyNumberFormat="1" applyFont="1" applyProtection="1">
      <protection locked="0"/>
    </xf>
    <xf numFmtId="168" fontId="28" fillId="0" borderId="12" xfId="29" applyNumberFormat="1" applyFont="1" applyBorder="1" applyAlignment="1" applyProtection="1">
      <alignment horizontal="right" vertical="top" wrapText="1"/>
      <protection locked="0"/>
    </xf>
    <xf numFmtId="168" fontId="8" fillId="3" borderId="12" xfId="0" applyNumberFormat="1" applyFont="1" applyFill="1" applyBorder="1" applyProtection="1">
      <protection locked="0"/>
    </xf>
    <xf numFmtId="168" fontId="30" fillId="0" borderId="12" xfId="0" applyNumberFormat="1" applyFont="1" applyBorder="1" applyAlignment="1" applyProtection="1">
      <alignment horizontal="right"/>
      <protection locked="0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16" fillId="0" borderId="2" xfId="0" applyFont="1" applyBorder="1" applyAlignment="1">
      <alignment horizontal="center"/>
    </xf>
    <xf numFmtId="4" fontId="13" fillId="2" borderId="19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26" fillId="3" borderId="17" xfId="0" applyFont="1" applyFill="1" applyBorder="1" applyAlignment="1" applyProtection="1">
      <alignment horizontal="center" vertical="center"/>
      <protection locked="0"/>
    </xf>
    <xf numFmtId="0" fontId="26" fillId="3" borderId="18" xfId="0" applyFont="1" applyFill="1" applyBorder="1" applyAlignment="1" applyProtection="1">
      <alignment horizontal="center" vertical="center"/>
      <protection locked="0"/>
    </xf>
    <xf numFmtId="0" fontId="26" fillId="3" borderId="9" xfId="0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2" xfId="0" applyFont="1" applyFill="1" applyBorder="1" applyAlignment="1" applyProtection="1">
      <alignment horizontal="center" vertical="center" wrapText="1"/>
      <protection locked="0"/>
    </xf>
    <xf numFmtId="4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1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168" fontId="6" fillId="0" borderId="10" xfId="0" applyNumberFormat="1" applyFont="1" applyBorder="1" applyAlignment="1" applyProtection="1">
      <alignment horizontal="center" vertical="center"/>
      <protection locked="0"/>
    </xf>
    <xf numFmtId="168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4" fontId="12" fillId="0" borderId="21" xfId="0" applyNumberFormat="1" applyFont="1" applyBorder="1" applyAlignment="1" applyProtection="1">
      <alignment horizontal="center" vertical="center"/>
      <protection locked="0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Título" xfId="21"/>
    <cellStyle name="Porcentaje 2" xfId="22"/>
    <cellStyle name="Encabezado 1" xfId="23"/>
    <cellStyle name="Normal 2_Plan de cuentas y reportes" xfId="24"/>
    <cellStyle name="Porcentaje" xfId="25"/>
    <cellStyle name="Moneda" xfId="26"/>
    <cellStyle name="Normal 2" xfId="27"/>
    <cellStyle name="Normal 3" xfId="28"/>
    <cellStyle name="Normal 19 2" xfId="29"/>
  </cellStyles>
  <dxfs count="99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Par&#225;metros!A1" /><Relationship Id="rId2" Type="http://schemas.openxmlformats.org/officeDocument/2006/relationships/hyperlink" Target="#Registros!A1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Registros!A1" /><Relationship Id="rId2" Type="http://schemas.openxmlformats.org/officeDocument/2006/relationships/hyperlink" Target="#Instructivo!A1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ar&#225;metros!A1" /><Relationship Id="rId2" Type="http://schemas.openxmlformats.org/officeDocument/2006/relationships/hyperlink" Target="#Instructivo!A1" /><Relationship Id="rId3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133350</xdr:colOff>
      <xdr:row>1</xdr:row>
      <xdr:rowOff>0</xdr:rowOff>
    </xdr:from>
    <xdr:ext cx="1447800" cy="409575"/>
    <xdr:sp macro="" textlink="">
      <xdr:nvSpPr>
        <xdr:cNvPr id="2" name="Rectángulo 1">
          <a:hlinkClick r:id="rId1"/>
        </xdr:cNvPr>
        <xdr:cNvSpPr/>
      </xdr:nvSpPr>
      <xdr:spPr>
        <a:xfrm>
          <a:off x="7086600" y="180975"/>
          <a:ext cx="1447800" cy="409575"/>
        </a:xfrm>
        <a:prstGeom prst="rect">
          <a:avLst/>
        </a:prstGeom>
        <a:solidFill>
          <a:srgbClr val="009DDC"/>
        </a:solidFill>
        <a:ln w="12700" cmpd="dbl">
          <a:solidFill>
            <a:schemeClr val="tx1"/>
          </a:solidFill>
          <a:miter lim="800000"/>
          <a:headEnd type="none"/>
          <a:tailEnd type="none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Parámetros</a:t>
          </a:r>
        </a:p>
      </xdr:txBody>
    </xdr:sp>
    <xdr:clientData/>
  </xdr:oneCellAnchor>
  <xdr:oneCellAnchor>
    <xdr:from>
      <xdr:col>8</xdr:col>
      <xdr:colOff>133350</xdr:colOff>
      <xdr:row>2</xdr:row>
      <xdr:rowOff>238125</xdr:rowOff>
    </xdr:from>
    <xdr:ext cx="1447800" cy="390525"/>
    <xdr:sp macro="" textlink="">
      <xdr:nvSpPr>
        <xdr:cNvPr id="3" name="Rectángulo 2">
          <a:hlinkClick r:id="rId2"/>
        </xdr:cNvPr>
        <xdr:cNvSpPr/>
      </xdr:nvSpPr>
      <xdr:spPr>
        <a:xfrm>
          <a:off x="7086600" y="657225"/>
          <a:ext cx="1447800" cy="390525"/>
        </a:xfrm>
        <a:prstGeom prst="rect">
          <a:avLst/>
        </a:prstGeom>
        <a:solidFill>
          <a:srgbClr val="009DDC"/>
        </a:solidFill>
        <a:ln w="12700" cmpd="dbl">
          <a:solidFill>
            <a:schemeClr val="tx1"/>
          </a:solidFill>
          <a:miter lim="800000"/>
          <a:headEnd type="none"/>
          <a:tailEnd type="none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Registros</a:t>
          </a:r>
        </a:p>
      </xdr:txBody>
    </xdr:sp>
    <xdr:clientData/>
  </xdr:oneCellAnchor>
  <xdr:twoCellAnchor>
    <xdr:from>
      <xdr:col>1</xdr:col>
      <xdr:colOff>57150</xdr:colOff>
      <xdr:row>1</xdr:row>
      <xdr:rowOff>123825</xdr:rowOff>
    </xdr:from>
    <xdr:to>
      <xdr:col>2</xdr:col>
      <xdr:colOff>352425</xdr:colOff>
      <xdr:row>4</xdr:row>
      <xdr:rowOff>28575</xdr:rowOff>
    </xdr:to>
    <xdr:pic>
      <xdr:nvPicPr>
        <xdr:cNvPr id="5" name="Imagen 43" descr="C:\Users\cmora\Desktop\Documentos\Imagen institucional\Logos ARESEP\Aresep-marca-1-color-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9150" y="304800"/>
          <a:ext cx="1219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523875</xdr:colOff>
      <xdr:row>8</xdr:row>
      <xdr:rowOff>171450</xdr:rowOff>
    </xdr:from>
    <xdr:ext cx="1447800" cy="409575"/>
    <xdr:sp macro="" textlink="">
      <xdr:nvSpPr>
        <xdr:cNvPr id="2" name="Rectángulo 1">
          <a:hlinkClick r:id="rId1"/>
        </xdr:cNvPr>
        <xdr:cNvSpPr/>
      </xdr:nvSpPr>
      <xdr:spPr>
        <a:xfrm>
          <a:off x="4810125" y="1819275"/>
          <a:ext cx="1447800" cy="409575"/>
        </a:xfrm>
        <a:prstGeom prst="rect">
          <a:avLst/>
        </a:prstGeom>
        <a:solidFill>
          <a:srgbClr val="009DDC"/>
        </a:solidFill>
        <a:ln w="12700" cmpd="dbl">
          <a:solidFill>
            <a:schemeClr val="tx1"/>
          </a:solidFill>
          <a:miter lim="800000"/>
          <a:headEnd type="none"/>
          <a:tailEnd type="none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Registros</a:t>
          </a:r>
        </a:p>
      </xdr:txBody>
    </xdr:sp>
    <xdr:clientData/>
  </xdr:oneCellAnchor>
  <xdr:oneCellAnchor>
    <xdr:from>
      <xdr:col>3</xdr:col>
      <xdr:colOff>514350</xdr:colOff>
      <xdr:row>6</xdr:row>
      <xdr:rowOff>57150</xdr:rowOff>
    </xdr:from>
    <xdr:ext cx="1447800" cy="428625"/>
    <xdr:sp macro="" textlink="">
      <xdr:nvSpPr>
        <xdr:cNvPr id="3" name="Rectángulo 2">
          <a:hlinkClick r:id="rId2"/>
        </xdr:cNvPr>
        <xdr:cNvSpPr/>
      </xdr:nvSpPr>
      <xdr:spPr>
        <a:xfrm>
          <a:off x="4800600" y="1304925"/>
          <a:ext cx="1447800" cy="428625"/>
        </a:xfrm>
        <a:prstGeom prst="rect">
          <a:avLst/>
        </a:prstGeom>
        <a:solidFill>
          <a:srgbClr val="009DDC"/>
        </a:solidFill>
        <a:ln w="12700" cmpd="dbl">
          <a:solidFill>
            <a:schemeClr val="tx1">
              <a:lumMod val="95000"/>
              <a:lumOff val="5000"/>
            </a:schemeClr>
          </a:solidFill>
          <a:miter lim="800000"/>
          <a:headEnd type="none"/>
          <a:tailEnd type="none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Instructivo</a:t>
          </a:r>
        </a:p>
      </xdr:txBody>
    </xdr:sp>
    <xdr:clientData/>
  </xdr:oneCellAnchor>
  <xdr:twoCellAnchor>
    <xdr:from>
      <xdr:col>1</xdr:col>
      <xdr:colOff>590550</xdr:colOff>
      <xdr:row>1</xdr:row>
      <xdr:rowOff>123825</xdr:rowOff>
    </xdr:from>
    <xdr:to>
      <xdr:col>2</xdr:col>
      <xdr:colOff>1924050</xdr:colOff>
      <xdr:row>4</xdr:row>
      <xdr:rowOff>28575</xdr:rowOff>
    </xdr:to>
    <xdr:pic>
      <xdr:nvPicPr>
        <xdr:cNvPr id="6" name="Imagen 43" descr="C:\Users\cmora\Desktop\Documentos\Imagen institucional\Logos ARESEP\Aresep-marca-1-color-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2550" y="304800"/>
          <a:ext cx="22288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180975</xdr:colOff>
      <xdr:row>2</xdr:row>
      <xdr:rowOff>200025</xdr:rowOff>
    </xdr:from>
    <xdr:ext cx="1447800" cy="409575"/>
    <xdr:sp macro="" textlink="">
      <xdr:nvSpPr>
        <xdr:cNvPr id="4" name="Rectángulo 3">
          <a:hlinkClick r:id="rId1"/>
        </xdr:cNvPr>
        <xdr:cNvSpPr/>
      </xdr:nvSpPr>
      <xdr:spPr>
        <a:xfrm>
          <a:off x="4981575" y="733425"/>
          <a:ext cx="1447800" cy="409575"/>
        </a:xfrm>
        <a:prstGeom prst="rect">
          <a:avLst/>
        </a:prstGeom>
        <a:solidFill>
          <a:srgbClr val="009DDC"/>
        </a:solidFill>
        <a:ln w="12700" cmpd="dbl">
          <a:solidFill>
            <a:schemeClr val="tx1"/>
          </a:solidFill>
          <a:miter lim="800000"/>
          <a:headEnd type="none"/>
          <a:tailEnd type="none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Parámetros</a:t>
          </a:r>
        </a:p>
      </xdr:txBody>
    </xdr:sp>
    <xdr:clientData/>
  </xdr:oneCellAnchor>
  <xdr:oneCellAnchor>
    <xdr:from>
      <xdr:col>4</xdr:col>
      <xdr:colOff>180975</xdr:colOff>
      <xdr:row>1</xdr:row>
      <xdr:rowOff>19050</xdr:rowOff>
    </xdr:from>
    <xdr:ext cx="1447800" cy="409575"/>
    <xdr:sp macro="" textlink="">
      <xdr:nvSpPr>
        <xdr:cNvPr id="5" name="Rectángulo 4">
          <a:hlinkClick r:id="rId2"/>
        </xdr:cNvPr>
        <xdr:cNvSpPr/>
      </xdr:nvSpPr>
      <xdr:spPr>
        <a:xfrm>
          <a:off x="4981575" y="209550"/>
          <a:ext cx="1447800" cy="409575"/>
        </a:xfrm>
        <a:prstGeom prst="rect">
          <a:avLst/>
        </a:prstGeom>
        <a:solidFill>
          <a:srgbClr val="009DDC"/>
        </a:solidFill>
        <a:ln w="12700" cmpd="dbl">
          <a:solidFill>
            <a:schemeClr val="tx1">
              <a:lumMod val="95000"/>
              <a:lumOff val="5000"/>
            </a:schemeClr>
          </a:solidFill>
          <a:miter lim="800000"/>
          <a:headEnd type="none"/>
          <a:tailEnd type="none"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1" cap="none" spc="0">
              <a:ln w="9525">
                <a:noFill/>
                <a:prstDash val="solid"/>
              </a:ln>
              <a:solidFill>
                <a:schemeClr val="bg1"/>
              </a:solidFill>
              <a:effectLst>
                <a:outerShdw blurRad="12700" dist="38100" dir="2700000" algn="tl" rotWithShape="0">
                  <a:schemeClr val="accent2">
                    <a:lumMod val="50000"/>
                  </a:schemeClr>
                </a:outerShdw>
              </a:effectLst>
            </a:rPr>
            <a:t>Instructivo</a:t>
          </a:r>
        </a:p>
      </xdr:txBody>
    </xdr:sp>
    <xdr:clientData/>
  </xdr:oneCellAnchor>
  <xdr:twoCellAnchor editAs="oneCell">
    <xdr:from>
      <xdr:col>1</xdr:col>
      <xdr:colOff>76200</xdr:colOff>
      <xdr:row>1</xdr:row>
      <xdr:rowOff>295275</xdr:rowOff>
    </xdr:from>
    <xdr:to>
      <xdr:col>1</xdr:col>
      <xdr:colOff>1333500</xdr:colOff>
      <xdr:row>4</xdr:row>
      <xdr:rowOff>95250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485775"/>
          <a:ext cx="1257300" cy="6762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E-RE-7740%20Liquidaci&#243;n%20Costos%20y%20Gastos%20Transmisi&#243;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Parámetros"/>
      <sheetName val="Registros"/>
      <sheetName val="BD"/>
    </sheetNames>
    <sheetDataSet>
      <sheetData sheetId="0"/>
      <sheetData sheetId="1"/>
      <sheetData sheetId="2">
        <row r="21">
          <cell r="B21" t="str">
            <v>5.2.</v>
          </cell>
          <cell r="C21" t="str">
            <v>Costos de operación y mantenimiento asociados al servicio de transmisión</v>
          </cell>
          <cell r="D21">
            <v>1500000000</v>
          </cell>
          <cell r="E21">
            <v>0</v>
          </cell>
          <cell r="F21">
            <v>1500000000</v>
          </cell>
          <cell r="G21">
            <v>1000000</v>
          </cell>
          <cell r="H21">
            <v>0</v>
          </cell>
          <cell r="I21">
            <v>1000000</v>
          </cell>
          <cell r="J21">
            <v>-1499000000</v>
          </cell>
          <cell r="K21">
            <v>-0.9993333333333333</v>
          </cell>
          <cell r="L21">
            <v>-1</v>
          </cell>
          <cell r="M21">
            <v>0</v>
          </cell>
          <cell r="N21">
            <v>0</v>
          </cell>
          <cell r="O21" t="e">
            <v>#DIV/0!</v>
          </cell>
          <cell r="P21">
            <v>0</v>
          </cell>
          <cell r="Q21">
            <v>0</v>
          </cell>
          <cell r="S21">
            <v>0</v>
          </cell>
        </row>
        <row r="22">
          <cell r="B22" t="str">
            <v>5.2.1.</v>
          </cell>
          <cell r="C22" t="str">
            <v>Costos de la gerencia de operación y mantenimiento central</v>
          </cell>
          <cell r="F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 t="e">
            <v>#DIV/0!</v>
          </cell>
          <cell r="P22">
            <v>0</v>
          </cell>
          <cell r="Q22">
            <v>0</v>
          </cell>
          <cell r="S22">
            <v>0</v>
          </cell>
        </row>
        <row r="23">
          <cell r="B23" t="str">
            <v>5.2.1.01.</v>
          </cell>
          <cell r="C23" t="str">
            <v>Personal</v>
          </cell>
          <cell r="F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 t="e">
            <v>#DIV/0!</v>
          </cell>
          <cell r="P23">
            <v>0</v>
          </cell>
          <cell r="Q23">
            <v>0</v>
          </cell>
          <cell r="S23">
            <v>0</v>
          </cell>
        </row>
        <row r="24">
          <cell r="B24" t="str">
            <v>5.2.1.02.</v>
          </cell>
          <cell r="C24" t="str">
            <v>Materiales</v>
          </cell>
          <cell r="F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 t="e">
            <v>#DIV/0!</v>
          </cell>
          <cell r="P24">
            <v>0</v>
          </cell>
          <cell r="Q24">
            <v>0</v>
          </cell>
          <cell r="S24">
            <v>0</v>
          </cell>
        </row>
        <row r="25">
          <cell r="B25" t="str">
            <v>5.2.1.03.</v>
          </cell>
          <cell r="C25" t="str">
            <v>Servicios contratados</v>
          </cell>
          <cell r="F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 t="e">
            <v>#DIV/0!</v>
          </cell>
          <cell r="P25">
            <v>0</v>
          </cell>
          <cell r="Q25">
            <v>0</v>
          </cell>
          <cell r="S25">
            <v>0</v>
          </cell>
        </row>
        <row r="26">
          <cell r="B26" t="str">
            <v>5.2.1.04.</v>
          </cell>
          <cell r="C26" t="str">
            <v>Alquileres</v>
          </cell>
          <cell r="F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e">
            <v>#DIV/0!</v>
          </cell>
          <cell r="P26">
            <v>0</v>
          </cell>
          <cell r="Q26">
            <v>0</v>
          </cell>
          <cell r="S26">
            <v>0</v>
          </cell>
        </row>
        <row r="27">
          <cell r="B27" t="str">
            <v>5.2.1.05.</v>
          </cell>
          <cell r="C27" t="str">
            <v>Seguros</v>
          </cell>
          <cell r="F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 t="e">
            <v>#DIV/0!</v>
          </cell>
          <cell r="P27">
            <v>0</v>
          </cell>
          <cell r="Q27">
            <v>0</v>
          </cell>
          <cell r="S27">
            <v>0</v>
          </cell>
        </row>
        <row r="28">
          <cell r="B28" t="str">
            <v>5.2.1.99.</v>
          </cell>
          <cell r="C28" t="str">
            <v>Otros</v>
          </cell>
          <cell r="F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 t="e">
            <v>#DIV/0!</v>
          </cell>
          <cell r="P28">
            <v>0</v>
          </cell>
          <cell r="Q28">
            <v>0</v>
          </cell>
          <cell r="S28">
            <v>0</v>
          </cell>
        </row>
        <row r="29">
          <cell r="B29" t="str">
            <v>5.2.2.</v>
          </cell>
          <cell r="C29" t="str">
            <v>Costos de operación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 t="e">
            <v>#DIV/0!</v>
          </cell>
          <cell r="P29">
            <v>0</v>
          </cell>
          <cell r="Q29">
            <v>0</v>
          </cell>
          <cell r="S29">
            <v>0</v>
          </cell>
        </row>
        <row r="30">
          <cell r="B30" t="str">
            <v>5.2.2.01.</v>
          </cell>
          <cell r="C30" t="str">
            <v>Personal</v>
          </cell>
          <cell r="F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 t="e">
            <v>#DIV/0!</v>
          </cell>
          <cell r="P30">
            <v>0</v>
          </cell>
          <cell r="Q30">
            <v>0</v>
          </cell>
          <cell r="S30">
            <v>0</v>
          </cell>
        </row>
        <row r="31">
          <cell r="B31" t="str">
            <v>5.2.2.02.</v>
          </cell>
          <cell r="C31" t="str">
            <v>Materiales</v>
          </cell>
          <cell r="F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 t="e">
            <v>#DIV/0!</v>
          </cell>
          <cell r="P31">
            <v>0</v>
          </cell>
          <cell r="Q31">
            <v>0</v>
          </cell>
          <cell r="S31">
            <v>0</v>
          </cell>
        </row>
        <row r="32">
          <cell r="B32" t="str">
            <v>5.2.2.03.</v>
          </cell>
          <cell r="C32" t="str">
            <v>Servicios contratados</v>
          </cell>
          <cell r="F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 t="e">
            <v>#DIV/0!</v>
          </cell>
          <cell r="P32">
            <v>0</v>
          </cell>
          <cell r="Q32">
            <v>0</v>
          </cell>
          <cell r="S32">
            <v>0</v>
          </cell>
        </row>
        <row r="33">
          <cell r="B33" t="str">
            <v>5.2.2.04.</v>
          </cell>
          <cell r="C33" t="str">
            <v>Alquileres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 t="e">
            <v>#DIV/0!</v>
          </cell>
          <cell r="P33">
            <v>0</v>
          </cell>
          <cell r="Q33">
            <v>0</v>
          </cell>
          <cell r="S33">
            <v>0</v>
          </cell>
        </row>
        <row r="34">
          <cell r="B34" t="str">
            <v>5.2.2.05.</v>
          </cell>
          <cell r="C34" t="str">
            <v>Seguros</v>
          </cell>
          <cell r="F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 t="e">
            <v>#DIV/0!</v>
          </cell>
          <cell r="P34">
            <v>0</v>
          </cell>
          <cell r="Q34">
            <v>0</v>
          </cell>
          <cell r="S34">
            <v>0</v>
          </cell>
        </row>
        <row r="35">
          <cell r="B35" t="str">
            <v>5.2.2.99.</v>
          </cell>
          <cell r="C35" t="str">
            <v>Otros</v>
          </cell>
          <cell r="F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 t="e">
            <v>#DIV/0!</v>
          </cell>
          <cell r="P35">
            <v>0</v>
          </cell>
          <cell r="Q35">
            <v>0</v>
          </cell>
          <cell r="S35">
            <v>0</v>
          </cell>
        </row>
        <row r="36">
          <cell r="B36" t="str">
            <v>5.2.3.</v>
          </cell>
          <cell r="C36" t="str">
            <v>Costos de mantenimiento</v>
          </cell>
          <cell r="D36">
            <v>1500000000</v>
          </cell>
          <cell r="E36">
            <v>0</v>
          </cell>
          <cell r="F36">
            <v>1500000000</v>
          </cell>
          <cell r="G36">
            <v>1000000</v>
          </cell>
          <cell r="H36">
            <v>0</v>
          </cell>
          <cell r="I36">
            <v>1000000</v>
          </cell>
          <cell r="J36">
            <v>-1499000000</v>
          </cell>
          <cell r="K36">
            <v>-0.9993333333333333</v>
          </cell>
          <cell r="L36">
            <v>-1</v>
          </cell>
          <cell r="M36">
            <v>0</v>
          </cell>
          <cell r="N36">
            <v>0</v>
          </cell>
          <cell r="O36" t="e">
            <v>#DIV/0!</v>
          </cell>
          <cell r="P36">
            <v>1499000000</v>
          </cell>
          <cell r="Q36">
            <v>0</v>
          </cell>
          <cell r="S36">
            <v>1000000</v>
          </cell>
        </row>
        <row r="37">
          <cell r="B37" t="str">
            <v>5.2.3.01.</v>
          </cell>
          <cell r="C37" t="str">
            <v>Mantenimiento del sistema principal</v>
          </cell>
          <cell r="D37">
            <v>1500000000</v>
          </cell>
          <cell r="E37">
            <v>0</v>
          </cell>
          <cell r="F37">
            <v>1500000000</v>
          </cell>
          <cell r="G37">
            <v>1000000</v>
          </cell>
          <cell r="H37">
            <v>0</v>
          </cell>
          <cell r="I37">
            <v>1000000</v>
          </cell>
          <cell r="J37">
            <v>-1499000000</v>
          </cell>
          <cell r="K37">
            <v>-0.9993333333333333</v>
          </cell>
          <cell r="L37">
            <v>-1</v>
          </cell>
          <cell r="M37">
            <v>0</v>
          </cell>
          <cell r="N37">
            <v>0</v>
          </cell>
          <cell r="O37" t="e">
            <v>#DIV/0!</v>
          </cell>
          <cell r="P37">
            <v>1499000000</v>
          </cell>
          <cell r="Q37">
            <v>0</v>
          </cell>
          <cell r="S37">
            <v>1000000</v>
          </cell>
        </row>
        <row r="38">
          <cell r="B38" t="str">
            <v>5.2.3.01.01.</v>
          </cell>
          <cell r="C38" t="str">
            <v>Mantenimiento preventivo </v>
          </cell>
          <cell r="D38">
            <v>1500000000</v>
          </cell>
          <cell r="E38">
            <v>0</v>
          </cell>
          <cell r="F38">
            <v>1500000000</v>
          </cell>
          <cell r="G38">
            <v>1000000</v>
          </cell>
          <cell r="H38">
            <v>0</v>
          </cell>
          <cell r="I38">
            <v>1000000</v>
          </cell>
          <cell r="J38">
            <v>-1499000000</v>
          </cell>
          <cell r="K38">
            <v>-0.9993333333333333</v>
          </cell>
          <cell r="L38">
            <v>-1</v>
          </cell>
          <cell r="M38">
            <v>0</v>
          </cell>
          <cell r="N38">
            <v>0</v>
          </cell>
          <cell r="O38" t="e">
            <v>#DIV/0!</v>
          </cell>
          <cell r="P38">
            <v>1499000000</v>
          </cell>
          <cell r="Q38">
            <v>0</v>
          </cell>
          <cell r="S38">
            <v>1000000</v>
          </cell>
        </row>
        <row r="39">
          <cell r="B39" t="str">
            <v>5.2.3.01.01.01.</v>
          </cell>
          <cell r="C39" t="str">
            <v>Personal</v>
          </cell>
          <cell r="F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 t="e">
            <v>#DIV/0!</v>
          </cell>
          <cell r="P39">
            <v>0</v>
          </cell>
          <cell r="Q39">
            <v>0</v>
          </cell>
          <cell r="S39">
            <v>0</v>
          </cell>
        </row>
        <row r="40">
          <cell r="B40" t="str">
            <v>5.2.3.01.01.02.</v>
          </cell>
          <cell r="C40" t="str">
            <v>Materiales</v>
          </cell>
          <cell r="F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 t="e">
            <v>#DIV/0!</v>
          </cell>
          <cell r="P40">
            <v>0</v>
          </cell>
          <cell r="Q40">
            <v>0</v>
          </cell>
          <cell r="S40">
            <v>0</v>
          </cell>
        </row>
        <row r="41">
          <cell r="B41" t="str">
            <v>5.2.3.01.01.03.</v>
          </cell>
          <cell r="C41" t="str">
            <v>Servicios contratados</v>
          </cell>
          <cell r="F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 t="e">
            <v>#DIV/0!</v>
          </cell>
          <cell r="P41">
            <v>0</v>
          </cell>
          <cell r="Q41">
            <v>0</v>
          </cell>
          <cell r="S41">
            <v>0</v>
          </cell>
        </row>
        <row r="42">
          <cell r="B42" t="str">
            <v>5.2.3.01.01.04.</v>
          </cell>
          <cell r="C42" t="str">
            <v>Alquileres</v>
          </cell>
          <cell r="D42">
            <v>1500000000</v>
          </cell>
          <cell r="E42">
            <v>0</v>
          </cell>
          <cell r="F42">
            <v>1500000000</v>
          </cell>
          <cell r="G42">
            <v>1000000</v>
          </cell>
          <cell r="I42">
            <v>1000000</v>
          </cell>
          <cell r="J42">
            <v>-1499000000</v>
          </cell>
          <cell r="K42">
            <v>-0.9993333333333333</v>
          </cell>
          <cell r="L42">
            <v>-1</v>
          </cell>
          <cell r="M42">
            <v>0</v>
          </cell>
          <cell r="N42">
            <v>0</v>
          </cell>
          <cell r="O42" t="e">
            <v>#DIV/0!</v>
          </cell>
          <cell r="P42">
            <v>1499000000</v>
          </cell>
          <cell r="Q42">
            <v>0</v>
          </cell>
          <cell r="S42">
            <v>1000000</v>
          </cell>
        </row>
        <row r="43">
          <cell r="B43" t="str">
            <v>5.2.3.01.01.05.</v>
          </cell>
          <cell r="C43" t="str">
            <v>Seguros</v>
          </cell>
          <cell r="F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 t="e">
            <v>#DIV/0!</v>
          </cell>
          <cell r="P43">
            <v>0</v>
          </cell>
          <cell r="Q43">
            <v>0</v>
          </cell>
          <cell r="S43">
            <v>0</v>
          </cell>
        </row>
        <row r="44">
          <cell r="B44" t="str">
            <v>5.2.3.01.01.99.</v>
          </cell>
          <cell r="C44" t="str">
            <v>Otros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 t="e">
            <v>#DIV/0!</v>
          </cell>
          <cell r="P44">
            <v>0</v>
          </cell>
          <cell r="Q44">
            <v>0</v>
          </cell>
          <cell r="S44">
            <v>0</v>
          </cell>
        </row>
        <row r="45">
          <cell r="B45" t="str">
            <v>5.2.3.01.02.</v>
          </cell>
          <cell r="C45" t="str">
            <v>Mantenimiento correctivo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 t="e">
            <v>#DIV/0!</v>
          </cell>
          <cell r="P45">
            <v>0</v>
          </cell>
          <cell r="Q45">
            <v>0</v>
          </cell>
          <cell r="S45">
            <v>0</v>
          </cell>
        </row>
        <row r="46">
          <cell r="B46" t="str">
            <v>5.2.3.01.02.01.</v>
          </cell>
          <cell r="C46" t="str">
            <v>Personal</v>
          </cell>
          <cell r="F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 t="e">
            <v>#DIV/0!</v>
          </cell>
          <cell r="P46">
            <v>0</v>
          </cell>
          <cell r="Q46">
            <v>0</v>
          </cell>
          <cell r="S46">
            <v>0</v>
          </cell>
        </row>
        <row r="47">
          <cell r="B47" t="str">
            <v>5.2.3.01.02.02.</v>
          </cell>
          <cell r="C47" t="str">
            <v>Materiales</v>
          </cell>
          <cell r="F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 t="e">
            <v>#DIV/0!</v>
          </cell>
          <cell r="P47">
            <v>0</v>
          </cell>
          <cell r="Q47">
            <v>0</v>
          </cell>
          <cell r="S47">
            <v>0</v>
          </cell>
        </row>
        <row r="48">
          <cell r="B48" t="str">
            <v>5.2.3.01.02.03.</v>
          </cell>
          <cell r="C48" t="str">
            <v>Servicios contratados</v>
          </cell>
          <cell r="F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 t="e">
            <v>#DIV/0!</v>
          </cell>
          <cell r="P48">
            <v>0</v>
          </cell>
          <cell r="Q48">
            <v>0</v>
          </cell>
          <cell r="S48">
            <v>0</v>
          </cell>
        </row>
        <row r="49">
          <cell r="B49" t="str">
            <v>5.2.3.01.02.04.</v>
          </cell>
          <cell r="C49" t="str">
            <v>Alquileres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 t="e">
            <v>#DIV/0!</v>
          </cell>
          <cell r="P49">
            <v>0</v>
          </cell>
          <cell r="Q49">
            <v>0</v>
          </cell>
          <cell r="S49">
            <v>0</v>
          </cell>
        </row>
        <row r="50">
          <cell r="B50" t="str">
            <v>5.2.3.01.02.05.</v>
          </cell>
          <cell r="C50" t="str">
            <v>Seguros</v>
          </cell>
          <cell r="F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 t="e">
            <v>#DIV/0!</v>
          </cell>
          <cell r="P50">
            <v>0</v>
          </cell>
          <cell r="Q50">
            <v>0</v>
          </cell>
          <cell r="S50">
            <v>0</v>
          </cell>
        </row>
        <row r="51">
          <cell r="B51" t="str">
            <v>5.2.3.01.02.99.</v>
          </cell>
          <cell r="C51" t="str">
            <v>Otros</v>
          </cell>
          <cell r="F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 t="e">
            <v>#DIV/0!</v>
          </cell>
          <cell r="P51">
            <v>0</v>
          </cell>
          <cell r="Q51">
            <v>0</v>
          </cell>
          <cell r="S51">
            <v>0</v>
          </cell>
        </row>
        <row r="52">
          <cell r="B52" t="str">
            <v>5.2.3.02.</v>
          </cell>
          <cell r="C52" t="str">
            <v>Mantenimiento sistema de conexión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 t="e">
            <v>#DIV/0!</v>
          </cell>
          <cell r="P52">
            <v>0</v>
          </cell>
          <cell r="Q52">
            <v>0</v>
          </cell>
          <cell r="S52">
            <v>0</v>
          </cell>
        </row>
        <row r="53">
          <cell r="B53" t="str">
            <v>5.2.3.02.01.</v>
          </cell>
          <cell r="C53" t="str">
            <v>Mantenimiento preventivo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 t="e">
            <v>#DIV/0!</v>
          </cell>
          <cell r="P53">
            <v>0</v>
          </cell>
          <cell r="Q53">
            <v>0</v>
          </cell>
          <cell r="S53">
            <v>0</v>
          </cell>
        </row>
        <row r="54">
          <cell r="B54" t="str">
            <v>5.2.3.02.01.01.</v>
          </cell>
          <cell r="C54" t="str">
            <v>Personal</v>
          </cell>
          <cell r="F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 t="e">
            <v>#DIV/0!</v>
          </cell>
          <cell r="P54">
            <v>0</v>
          </cell>
          <cell r="Q54">
            <v>0</v>
          </cell>
          <cell r="S54">
            <v>0</v>
          </cell>
        </row>
        <row r="55">
          <cell r="B55" t="str">
            <v>5.2.3.02.01.02.</v>
          </cell>
          <cell r="C55" t="str">
            <v>Materiales</v>
          </cell>
          <cell r="F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e">
            <v>#DIV/0!</v>
          </cell>
          <cell r="P55">
            <v>0</v>
          </cell>
          <cell r="Q55">
            <v>0</v>
          </cell>
          <cell r="S55">
            <v>0</v>
          </cell>
        </row>
        <row r="56">
          <cell r="B56" t="str">
            <v>5.2.3.02.01.03.</v>
          </cell>
          <cell r="C56" t="str">
            <v>Servicios contratados</v>
          </cell>
          <cell r="F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e">
            <v>#DIV/0!</v>
          </cell>
          <cell r="P56">
            <v>0</v>
          </cell>
          <cell r="Q56">
            <v>0</v>
          </cell>
          <cell r="S56">
            <v>0</v>
          </cell>
        </row>
        <row r="57">
          <cell r="B57" t="str">
            <v>5.2.3.02.01.04.</v>
          </cell>
          <cell r="C57" t="str">
            <v>Alquileres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 t="e">
            <v>#DIV/0!</v>
          </cell>
          <cell r="P57">
            <v>0</v>
          </cell>
          <cell r="Q57">
            <v>0</v>
          </cell>
          <cell r="S57">
            <v>0</v>
          </cell>
        </row>
        <row r="58">
          <cell r="B58" t="str">
            <v>5.2.3.02.01.05.</v>
          </cell>
          <cell r="C58" t="str">
            <v>Seguros</v>
          </cell>
          <cell r="F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 t="e">
            <v>#DIV/0!</v>
          </cell>
          <cell r="P58">
            <v>0</v>
          </cell>
          <cell r="Q58">
            <v>0</v>
          </cell>
          <cell r="S58">
            <v>0</v>
          </cell>
        </row>
        <row r="59">
          <cell r="B59" t="str">
            <v>5.2.3.02.01.99.</v>
          </cell>
          <cell r="C59" t="str">
            <v>Otros</v>
          </cell>
          <cell r="F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 t="e">
            <v>#DIV/0!</v>
          </cell>
          <cell r="P59">
            <v>0</v>
          </cell>
          <cell r="Q59">
            <v>0</v>
          </cell>
          <cell r="S59">
            <v>0</v>
          </cell>
        </row>
        <row r="60">
          <cell r="B60" t="str">
            <v>5.2.3.02.02.</v>
          </cell>
          <cell r="C60" t="str">
            <v>Mantenimiento correctivo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 t="e">
            <v>#DIV/0!</v>
          </cell>
          <cell r="P60">
            <v>0</v>
          </cell>
          <cell r="Q60">
            <v>0</v>
          </cell>
          <cell r="S60">
            <v>0</v>
          </cell>
        </row>
        <row r="61">
          <cell r="B61" t="str">
            <v>5.2.3.02.02.01.</v>
          </cell>
          <cell r="C61" t="str">
            <v>Personal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 t="e">
            <v>#DIV/0!</v>
          </cell>
          <cell r="P61">
            <v>0</v>
          </cell>
          <cell r="Q61">
            <v>0</v>
          </cell>
          <cell r="S61">
            <v>0</v>
          </cell>
        </row>
        <row r="62">
          <cell r="B62" t="str">
            <v>5.2.3.02.02.02.</v>
          </cell>
          <cell r="C62" t="str">
            <v>Materiales</v>
          </cell>
          <cell r="F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 t="e">
            <v>#DIV/0!</v>
          </cell>
          <cell r="P62">
            <v>0</v>
          </cell>
          <cell r="Q62">
            <v>0</v>
          </cell>
          <cell r="S62">
            <v>0</v>
          </cell>
        </row>
        <row r="63">
          <cell r="B63" t="str">
            <v>5.2.3.02.02.03.</v>
          </cell>
          <cell r="C63" t="str">
            <v>Servicios contratados</v>
          </cell>
          <cell r="F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 t="e">
            <v>#DIV/0!</v>
          </cell>
          <cell r="P63">
            <v>0</v>
          </cell>
          <cell r="Q63">
            <v>0</v>
          </cell>
          <cell r="S63">
            <v>0</v>
          </cell>
        </row>
        <row r="64">
          <cell r="B64" t="str">
            <v>5.2.3.02.02.04.</v>
          </cell>
          <cell r="C64" t="str">
            <v>Alquileres</v>
          </cell>
          <cell r="F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 t="e">
            <v>#DIV/0!</v>
          </cell>
          <cell r="P64">
            <v>0</v>
          </cell>
          <cell r="Q64">
            <v>0</v>
          </cell>
          <cell r="S64">
            <v>0</v>
          </cell>
        </row>
        <row r="65">
          <cell r="B65" t="str">
            <v>5.2.3.02.02.05.</v>
          </cell>
          <cell r="C65" t="str">
            <v>Seguros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 t="e">
            <v>#DIV/0!</v>
          </cell>
          <cell r="P65">
            <v>0</v>
          </cell>
          <cell r="Q65">
            <v>0</v>
          </cell>
          <cell r="S65">
            <v>0</v>
          </cell>
        </row>
        <row r="66">
          <cell r="B66" t="str">
            <v>5.2.3.02.02.99.</v>
          </cell>
          <cell r="C66" t="str">
            <v>Otros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 t="e">
            <v>#DIV/0!</v>
          </cell>
          <cell r="P66">
            <v>0</v>
          </cell>
          <cell r="Q66">
            <v>0</v>
          </cell>
          <cell r="S66">
            <v>0</v>
          </cell>
        </row>
        <row r="67">
          <cell r="B67" t="str">
            <v>5.2.4.</v>
          </cell>
          <cell r="C67" t="str">
            <v>Costos sociales y ambientales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 t="e">
            <v>#DIV/0!</v>
          </cell>
          <cell r="P67">
            <v>0</v>
          </cell>
          <cell r="Q67">
            <v>0</v>
          </cell>
          <cell r="S67">
            <v>0</v>
          </cell>
        </row>
        <row r="68">
          <cell r="B68" t="str">
            <v>5.3.</v>
          </cell>
          <cell r="C68" t="str">
            <v>Costos comerciales asociados al servicio de transmisión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 t="e">
            <v>#DIV/0!</v>
          </cell>
          <cell r="P68">
            <v>0</v>
          </cell>
          <cell r="Q68">
            <v>0</v>
          </cell>
          <cell r="S68">
            <v>0</v>
          </cell>
        </row>
        <row r="69">
          <cell r="B69" t="str">
            <v>5.3.1.</v>
          </cell>
          <cell r="C69" t="str">
            <v>Costos de la gerencia comercial central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 t="e">
            <v>#DIV/0!</v>
          </cell>
          <cell r="P69">
            <v>0</v>
          </cell>
          <cell r="Q69">
            <v>0</v>
          </cell>
          <cell r="S69">
            <v>0</v>
          </cell>
        </row>
        <row r="70">
          <cell r="B70" t="str">
            <v>5.3.1.01.</v>
          </cell>
          <cell r="C70" t="str">
            <v>Personal</v>
          </cell>
          <cell r="F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 t="e">
            <v>#DIV/0!</v>
          </cell>
          <cell r="P70">
            <v>0</v>
          </cell>
          <cell r="Q70">
            <v>0</v>
          </cell>
          <cell r="S70">
            <v>0</v>
          </cell>
        </row>
        <row r="71">
          <cell r="B71" t="str">
            <v>5.3.1.02.</v>
          </cell>
          <cell r="C71" t="str">
            <v>Materiales</v>
          </cell>
          <cell r="F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 t="e">
            <v>#DIV/0!</v>
          </cell>
          <cell r="P71">
            <v>0</v>
          </cell>
          <cell r="Q71">
            <v>0</v>
          </cell>
          <cell r="S71">
            <v>0</v>
          </cell>
        </row>
        <row r="72">
          <cell r="B72" t="str">
            <v>5.3.1.03.</v>
          </cell>
          <cell r="C72" t="str">
            <v>Servicios contratados</v>
          </cell>
          <cell r="F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 t="e">
            <v>#DIV/0!</v>
          </cell>
          <cell r="P72">
            <v>0</v>
          </cell>
          <cell r="Q72">
            <v>0</v>
          </cell>
          <cell r="S72">
            <v>0</v>
          </cell>
        </row>
        <row r="73">
          <cell r="B73" t="str">
            <v>5.3.1.04.</v>
          </cell>
          <cell r="C73" t="str">
            <v>Alquileres</v>
          </cell>
          <cell r="F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 t="e">
            <v>#DIV/0!</v>
          </cell>
          <cell r="P73">
            <v>0</v>
          </cell>
          <cell r="Q73">
            <v>0</v>
          </cell>
          <cell r="S73">
            <v>0</v>
          </cell>
        </row>
        <row r="74">
          <cell r="B74" t="str">
            <v>5.3.1.05.</v>
          </cell>
          <cell r="C74" t="str">
            <v>Seguros</v>
          </cell>
          <cell r="F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 t="e">
            <v>#DIV/0!</v>
          </cell>
          <cell r="P74">
            <v>0</v>
          </cell>
          <cell r="Q74">
            <v>0</v>
          </cell>
          <cell r="S74">
            <v>0</v>
          </cell>
        </row>
        <row r="75">
          <cell r="B75" t="str">
            <v>5.3.1.99.</v>
          </cell>
          <cell r="C75" t="str">
            <v>Otros</v>
          </cell>
          <cell r="F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 t="e">
            <v>#DIV/0!</v>
          </cell>
          <cell r="P75">
            <v>0</v>
          </cell>
          <cell r="Q75">
            <v>0</v>
          </cell>
          <cell r="S75">
            <v>0</v>
          </cell>
        </row>
        <row r="76">
          <cell r="B76" t="str">
            <v>5.3.2.</v>
          </cell>
          <cell r="C76" t="str">
            <v>Costos de facturación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 t="e">
            <v>#DIV/0!</v>
          </cell>
          <cell r="P76">
            <v>0</v>
          </cell>
          <cell r="Q76">
            <v>0</v>
          </cell>
          <cell r="S76">
            <v>0</v>
          </cell>
        </row>
        <row r="77">
          <cell r="B77" t="str">
            <v>5.3.2.01.</v>
          </cell>
          <cell r="C77" t="str">
            <v>Personal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 t="e">
            <v>#DIV/0!</v>
          </cell>
          <cell r="P77">
            <v>0</v>
          </cell>
          <cell r="Q77">
            <v>0</v>
          </cell>
          <cell r="S77">
            <v>0</v>
          </cell>
        </row>
        <row r="78">
          <cell r="B78" t="str">
            <v>5.3.2.02.</v>
          </cell>
          <cell r="C78" t="str">
            <v>Materiales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e">
            <v>#DIV/0!</v>
          </cell>
          <cell r="P78">
            <v>0</v>
          </cell>
          <cell r="Q78">
            <v>0</v>
          </cell>
          <cell r="S78">
            <v>0</v>
          </cell>
        </row>
        <row r="79">
          <cell r="B79" t="str">
            <v>5.3.2.03.</v>
          </cell>
          <cell r="C79" t="str">
            <v>Servicios contratados</v>
          </cell>
          <cell r="F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 t="e">
            <v>#DIV/0!</v>
          </cell>
          <cell r="P79">
            <v>0</v>
          </cell>
          <cell r="Q79">
            <v>0</v>
          </cell>
          <cell r="S79">
            <v>0</v>
          </cell>
        </row>
        <row r="80">
          <cell r="B80" t="str">
            <v>5.3.2.04.</v>
          </cell>
          <cell r="C80" t="str">
            <v>Alquileres</v>
          </cell>
          <cell r="F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 t="e">
            <v>#DIV/0!</v>
          </cell>
          <cell r="P80">
            <v>0</v>
          </cell>
          <cell r="Q80">
            <v>0</v>
          </cell>
          <cell r="S80">
            <v>0</v>
          </cell>
        </row>
        <row r="81">
          <cell r="B81" t="str">
            <v>5.3.2.05.</v>
          </cell>
          <cell r="C81" t="str">
            <v>Seguros</v>
          </cell>
          <cell r="F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 t="e">
            <v>#DIV/0!</v>
          </cell>
          <cell r="P81">
            <v>0</v>
          </cell>
          <cell r="Q81">
            <v>0</v>
          </cell>
          <cell r="S81">
            <v>0</v>
          </cell>
        </row>
        <row r="82">
          <cell r="B82" t="str">
            <v>5.3.2.99.</v>
          </cell>
          <cell r="C82" t="str">
            <v>Otros</v>
          </cell>
          <cell r="F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 t="e">
            <v>#DIV/0!</v>
          </cell>
          <cell r="P82">
            <v>0</v>
          </cell>
          <cell r="Q82">
            <v>0</v>
          </cell>
          <cell r="S82">
            <v>0</v>
          </cell>
        </row>
        <row r="83">
          <cell r="B83" t="str">
            <v>5.3.3.</v>
          </cell>
          <cell r="C83" t="str">
            <v>Costos de cobranza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 t="e">
            <v>#DIV/0!</v>
          </cell>
          <cell r="P83">
            <v>0</v>
          </cell>
          <cell r="Q83">
            <v>0</v>
          </cell>
          <cell r="S83">
            <v>0</v>
          </cell>
        </row>
        <row r="84">
          <cell r="B84" t="str">
            <v>5.3.3.01.</v>
          </cell>
          <cell r="C84" t="str">
            <v>Personal</v>
          </cell>
          <cell r="F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 t="e">
            <v>#DIV/0!</v>
          </cell>
          <cell r="P84">
            <v>0</v>
          </cell>
          <cell r="Q84">
            <v>0</v>
          </cell>
          <cell r="S84">
            <v>0</v>
          </cell>
        </row>
        <row r="85">
          <cell r="B85" t="str">
            <v>5.3.3.02.</v>
          </cell>
          <cell r="C85" t="str">
            <v>Materiales</v>
          </cell>
          <cell r="F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 t="e">
            <v>#DIV/0!</v>
          </cell>
          <cell r="P85">
            <v>0</v>
          </cell>
          <cell r="Q85">
            <v>0</v>
          </cell>
          <cell r="S85">
            <v>0</v>
          </cell>
        </row>
        <row r="86">
          <cell r="B86" t="str">
            <v>5.3.3.03.</v>
          </cell>
          <cell r="C86" t="str">
            <v>Servicios contratados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 t="e">
            <v>#DIV/0!</v>
          </cell>
          <cell r="P86">
            <v>0</v>
          </cell>
          <cell r="Q86">
            <v>0</v>
          </cell>
          <cell r="S86">
            <v>0</v>
          </cell>
        </row>
        <row r="87">
          <cell r="B87" t="str">
            <v>5.3.3.04.</v>
          </cell>
          <cell r="C87" t="str">
            <v>Alquileres</v>
          </cell>
          <cell r="F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 t="e">
            <v>#DIV/0!</v>
          </cell>
          <cell r="P87">
            <v>0</v>
          </cell>
          <cell r="Q87">
            <v>0</v>
          </cell>
          <cell r="S87">
            <v>0</v>
          </cell>
        </row>
        <row r="88">
          <cell r="B88" t="str">
            <v>5.3.3.05.</v>
          </cell>
          <cell r="C88" t="str">
            <v>Seguros</v>
          </cell>
          <cell r="F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 t="e">
            <v>#DIV/0!</v>
          </cell>
          <cell r="P88">
            <v>0</v>
          </cell>
          <cell r="Q88">
            <v>0</v>
          </cell>
          <cell r="S88">
            <v>0</v>
          </cell>
        </row>
        <row r="89">
          <cell r="B89" t="str">
            <v>5.3.3.06.</v>
          </cell>
          <cell r="C89" t="str">
            <v>Comisiones</v>
          </cell>
          <cell r="F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 t="e">
            <v>#DIV/0!</v>
          </cell>
          <cell r="P89">
            <v>0</v>
          </cell>
          <cell r="Q89">
            <v>0</v>
          </cell>
          <cell r="S89">
            <v>0</v>
          </cell>
        </row>
        <row r="90">
          <cell r="B90" t="str">
            <v>5.3.3.99.</v>
          </cell>
          <cell r="C90" t="str">
            <v>Otros</v>
          </cell>
          <cell r="F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 t="e">
            <v>#DIV/0!</v>
          </cell>
          <cell r="P90">
            <v>0</v>
          </cell>
          <cell r="Q90">
            <v>0</v>
          </cell>
          <cell r="S90">
            <v>0</v>
          </cell>
        </row>
        <row r="91">
          <cell r="B91" t="str">
            <v>5.4.</v>
          </cell>
          <cell r="C91" t="str">
            <v>Gastos administrativos (de apoyo a la gestión) asociados al servicio de transmisión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 t="e">
            <v>#DIV/0!</v>
          </cell>
          <cell r="P91">
            <v>0</v>
          </cell>
          <cell r="Q91">
            <v>0</v>
          </cell>
          <cell r="S91">
            <v>0</v>
          </cell>
        </row>
        <row r="92">
          <cell r="B92" t="str">
            <v>5.4.1.</v>
          </cell>
          <cell r="C92" t="str">
            <v>Gastos de las unidades administrativas (de apoyo a la gestión)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 t="e">
            <v>#DIV/0!</v>
          </cell>
          <cell r="P92">
            <v>0</v>
          </cell>
          <cell r="Q92">
            <v>0</v>
          </cell>
          <cell r="S92">
            <v>0</v>
          </cell>
        </row>
        <row r="93">
          <cell r="B93" t="str">
            <v>5.4.1.01.</v>
          </cell>
          <cell r="C93" t="str">
            <v>Gerencia general y estratégica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 t="e">
            <v>#DIV/0!</v>
          </cell>
          <cell r="P93">
            <v>0</v>
          </cell>
          <cell r="Q93">
            <v>0</v>
          </cell>
          <cell r="S93">
            <v>0</v>
          </cell>
        </row>
        <row r="94">
          <cell r="B94" t="str">
            <v>5.4.1.01.01.</v>
          </cell>
          <cell r="C94" t="str">
            <v>Personal</v>
          </cell>
          <cell r="F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 t="e">
            <v>#DIV/0!</v>
          </cell>
          <cell r="P94">
            <v>0</v>
          </cell>
          <cell r="Q94">
            <v>0</v>
          </cell>
          <cell r="S94">
            <v>0</v>
          </cell>
        </row>
        <row r="95">
          <cell r="B95" t="str">
            <v>5.4.1.01.02.</v>
          </cell>
          <cell r="C95" t="str">
            <v>Materiales</v>
          </cell>
          <cell r="F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 t="e">
            <v>#DIV/0!</v>
          </cell>
          <cell r="P95">
            <v>0</v>
          </cell>
          <cell r="Q95">
            <v>0</v>
          </cell>
          <cell r="S95">
            <v>0</v>
          </cell>
        </row>
        <row r="96">
          <cell r="B96" t="str">
            <v>5.4.1.01.03.</v>
          </cell>
          <cell r="C96" t="str">
            <v>Servicios contratados</v>
          </cell>
          <cell r="F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 t="e">
            <v>#DIV/0!</v>
          </cell>
          <cell r="P96">
            <v>0</v>
          </cell>
          <cell r="Q96">
            <v>0</v>
          </cell>
          <cell r="S96">
            <v>0</v>
          </cell>
        </row>
        <row r="97">
          <cell r="B97" t="str">
            <v>5.4.1.01.04.</v>
          </cell>
          <cell r="C97" t="str">
            <v>Alquileres</v>
          </cell>
          <cell r="F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 t="e">
            <v>#DIV/0!</v>
          </cell>
          <cell r="P97">
            <v>0</v>
          </cell>
          <cell r="Q97">
            <v>0</v>
          </cell>
          <cell r="S97">
            <v>0</v>
          </cell>
        </row>
        <row r="98">
          <cell r="B98" t="str">
            <v>5.4.1.01.05.</v>
          </cell>
          <cell r="C98" t="str">
            <v>Seguros</v>
          </cell>
          <cell r="F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 t="e">
            <v>#DIV/0!</v>
          </cell>
          <cell r="P98">
            <v>0</v>
          </cell>
          <cell r="Q98">
            <v>0</v>
          </cell>
          <cell r="S98">
            <v>0</v>
          </cell>
        </row>
        <row r="99">
          <cell r="B99" t="str">
            <v>5.4.1.01.99.</v>
          </cell>
          <cell r="C99" t="str">
            <v>Otros</v>
          </cell>
          <cell r="F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 t="e">
            <v>#DIV/0!</v>
          </cell>
          <cell r="P99">
            <v>0</v>
          </cell>
          <cell r="Q99">
            <v>0</v>
          </cell>
          <cell r="S99">
            <v>0</v>
          </cell>
        </row>
        <row r="100">
          <cell r="B100" t="str">
            <v>5.4.1.02.</v>
          </cell>
          <cell r="C100" t="str">
            <v>Auditoría interna y control de gestión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 t="e">
            <v>#DIV/0!</v>
          </cell>
          <cell r="P100">
            <v>0</v>
          </cell>
          <cell r="Q100">
            <v>0</v>
          </cell>
          <cell r="S100">
            <v>0</v>
          </cell>
        </row>
        <row r="101">
          <cell r="B101" t="str">
            <v>5.4.1.02.01.</v>
          </cell>
          <cell r="C101" t="str">
            <v>Personal</v>
          </cell>
          <cell r="F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 t="e">
            <v>#DIV/0!</v>
          </cell>
          <cell r="P101">
            <v>0</v>
          </cell>
          <cell r="Q101">
            <v>0</v>
          </cell>
          <cell r="S101">
            <v>0</v>
          </cell>
        </row>
        <row r="102">
          <cell r="B102" t="str">
            <v>5.4.1.02.02.</v>
          </cell>
          <cell r="C102" t="str">
            <v>Materiales</v>
          </cell>
          <cell r="F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 t="e">
            <v>#DIV/0!</v>
          </cell>
          <cell r="P102">
            <v>0</v>
          </cell>
          <cell r="Q102">
            <v>0</v>
          </cell>
          <cell r="S102">
            <v>0</v>
          </cell>
        </row>
        <row r="103">
          <cell r="B103" t="str">
            <v>5.4.1.02.03.</v>
          </cell>
          <cell r="C103" t="str">
            <v>Servicios contratados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 t="e">
            <v>#DIV/0!</v>
          </cell>
          <cell r="P103">
            <v>0</v>
          </cell>
          <cell r="Q103">
            <v>0</v>
          </cell>
          <cell r="S103">
            <v>0</v>
          </cell>
        </row>
        <row r="104">
          <cell r="B104" t="str">
            <v>5.4.1.02.04.</v>
          </cell>
          <cell r="C104" t="str">
            <v>Alquileres</v>
          </cell>
          <cell r="F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 t="e">
            <v>#DIV/0!</v>
          </cell>
          <cell r="P104">
            <v>0</v>
          </cell>
          <cell r="Q104">
            <v>0</v>
          </cell>
          <cell r="S104">
            <v>0</v>
          </cell>
        </row>
        <row r="105">
          <cell r="B105" t="str">
            <v>5.4.1.02.05.</v>
          </cell>
          <cell r="C105" t="str">
            <v>Seguros</v>
          </cell>
          <cell r="F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 t="e">
            <v>#DIV/0!</v>
          </cell>
          <cell r="P105">
            <v>0</v>
          </cell>
          <cell r="Q105">
            <v>0</v>
          </cell>
          <cell r="S105">
            <v>0</v>
          </cell>
        </row>
        <row r="106">
          <cell r="B106" t="str">
            <v>5.4.1.02.99.</v>
          </cell>
          <cell r="C106" t="str">
            <v>Otros</v>
          </cell>
          <cell r="F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 t="e">
            <v>#DIV/0!</v>
          </cell>
          <cell r="P106">
            <v>0</v>
          </cell>
          <cell r="Q106">
            <v>0</v>
          </cell>
          <cell r="S106">
            <v>0</v>
          </cell>
        </row>
        <row r="107">
          <cell r="B107" t="str">
            <v>5.4.1.03.</v>
          </cell>
          <cell r="C107" t="str">
            <v>Legales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 t="e">
            <v>#DIV/0!</v>
          </cell>
          <cell r="P107">
            <v>0</v>
          </cell>
          <cell r="Q107">
            <v>0</v>
          </cell>
          <cell r="S107">
            <v>0</v>
          </cell>
        </row>
        <row r="108">
          <cell r="B108" t="str">
            <v>5.4.1.03.01.</v>
          </cell>
          <cell r="C108" t="str">
            <v>Personal</v>
          </cell>
          <cell r="F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 t="e">
            <v>#DIV/0!</v>
          </cell>
          <cell r="P108">
            <v>0</v>
          </cell>
          <cell r="Q108">
            <v>0</v>
          </cell>
          <cell r="S108">
            <v>0</v>
          </cell>
        </row>
        <row r="109">
          <cell r="B109" t="str">
            <v>5.4.1.03.02.</v>
          </cell>
          <cell r="C109" t="str">
            <v>Materiales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 t="e">
            <v>#DIV/0!</v>
          </cell>
          <cell r="P109">
            <v>0</v>
          </cell>
          <cell r="Q109">
            <v>0</v>
          </cell>
          <cell r="S109">
            <v>0</v>
          </cell>
        </row>
        <row r="110">
          <cell r="B110" t="str">
            <v>5.4.1.03.03.</v>
          </cell>
          <cell r="C110" t="str">
            <v>Servicios contratados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 t="e">
            <v>#DIV/0!</v>
          </cell>
          <cell r="P110">
            <v>0</v>
          </cell>
          <cell r="Q110">
            <v>0</v>
          </cell>
          <cell r="S110">
            <v>0</v>
          </cell>
        </row>
        <row r="111">
          <cell r="B111" t="str">
            <v>5.4.1.03.04.</v>
          </cell>
          <cell r="C111" t="str">
            <v>Alquileres</v>
          </cell>
          <cell r="F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 t="e">
            <v>#DIV/0!</v>
          </cell>
          <cell r="P111">
            <v>0</v>
          </cell>
          <cell r="Q111">
            <v>0</v>
          </cell>
          <cell r="S111">
            <v>0</v>
          </cell>
        </row>
        <row r="112">
          <cell r="B112" t="str">
            <v>5.4.1.03.05.</v>
          </cell>
          <cell r="C112" t="str">
            <v>Seguros</v>
          </cell>
          <cell r="F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 t="e">
            <v>#DIV/0!</v>
          </cell>
          <cell r="P112">
            <v>0</v>
          </cell>
          <cell r="Q112">
            <v>0</v>
          </cell>
          <cell r="S112">
            <v>0</v>
          </cell>
        </row>
        <row r="113">
          <cell r="B113" t="str">
            <v>5.4.1.03.99.</v>
          </cell>
          <cell r="C113" t="str">
            <v>Otros</v>
          </cell>
          <cell r="F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 t="e">
            <v>#DIV/0!</v>
          </cell>
          <cell r="P113">
            <v>0</v>
          </cell>
          <cell r="Q113">
            <v>0</v>
          </cell>
          <cell r="S113">
            <v>0</v>
          </cell>
        </row>
        <row r="114">
          <cell r="B114" t="str">
            <v>5.4.1.04.</v>
          </cell>
          <cell r="C114" t="str">
            <v>Relaciones públicas e institucionales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 t="e">
            <v>#DIV/0!</v>
          </cell>
          <cell r="P114">
            <v>0</v>
          </cell>
          <cell r="Q114">
            <v>0</v>
          </cell>
          <cell r="S114">
            <v>0</v>
          </cell>
        </row>
        <row r="115">
          <cell r="B115" t="str">
            <v>5.4.1.04.01.</v>
          </cell>
          <cell r="C115" t="str">
            <v>Personal</v>
          </cell>
          <cell r="F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 t="e">
            <v>#DIV/0!</v>
          </cell>
          <cell r="P115">
            <v>0</v>
          </cell>
          <cell r="Q115">
            <v>0</v>
          </cell>
          <cell r="S115">
            <v>0</v>
          </cell>
        </row>
        <row r="116">
          <cell r="B116" t="str">
            <v>5.4.1.04.02.</v>
          </cell>
          <cell r="C116" t="str">
            <v>Materiales</v>
          </cell>
          <cell r="F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 t="e">
            <v>#DIV/0!</v>
          </cell>
          <cell r="P116">
            <v>0</v>
          </cell>
          <cell r="Q116">
            <v>0</v>
          </cell>
          <cell r="S116">
            <v>0</v>
          </cell>
        </row>
        <row r="117">
          <cell r="B117" t="str">
            <v>5.4.1.04.03.</v>
          </cell>
          <cell r="C117" t="str">
            <v>Servicios contratados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 t="e">
            <v>#DIV/0!</v>
          </cell>
          <cell r="P117">
            <v>0</v>
          </cell>
          <cell r="Q117">
            <v>0</v>
          </cell>
          <cell r="S117">
            <v>0</v>
          </cell>
        </row>
        <row r="118">
          <cell r="B118" t="str">
            <v>5.4.1.04.04.</v>
          </cell>
          <cell r="C118" t="str">
            <v>Alquileres</v>
          </cell>
          <cell r="F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 t="e">
            <v>#DIV/0!</v>
          </cell>
          <cell r="P118">
            <v>0</v>
          </cell>
          <cell r="Q118">
            <v>0</v>
          </cell>
          <cell r="S118">
            <v>0</v>
          </cell>
        </row>
        <row r="119">
          <cell r="B119" t="str">
            <v>5.4.1.04.05.</v>
          </cell>
          <cell r="C119" t="str">
            <v>Seguros</v>
          </cell>
          <cell r="F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 t="e">
            <v>#DIV/0!</v>
          </cell>
          <cell r="P119">
            <v>0</v>
          </cell>
          <cell r="Q119">
            <v>0</v>
          </cell>
          <cell r="S119">
            <v>0</v>
          </cell>
        </row>
        <row r="120">
          <cell r="B120" t="str">
            <v>5.4.1.04.99.</v>
          </cell>
          <cell r="C120" t="str">
            <v>Otros</v>
          </cell>
          <cell r="F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 t="e">
            <v>#DIV/0!</v>
          </cell>
          <cell r="P120">
            <v>0</v>
          </cell>
          <cell r="Q120">
            <v>0</v>
          </cell>
          <cell r="S120">
            <v>0</v>
          </cell>
        </row>
        <row r="121">
          <cell r="B121" t="str">
            <v>5.4.1.05.</v>
          </cell>
          <cell r="C121" t="str">
            <v>Contaduría y tesorería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 t="e">
            <v>#DIV/0!</v>
          </cell>
          <cell r="P121">
            <v>0</v>
          </cell>
          <cell r="Q121">
            <v>0</v>
          </cell>
          <cell r="S121">
            <v>0</v>
          </cell>
        </row>
        <row r="122">
          <cell r="B122" t="str">
            <v>5.4.1.05.01.</v>
          </cell>
          <cell r="C122" t="str">
            <v>Personal</v>
          </cell>
          <cell r="F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 t="e">
            <v>#DIV/0!</v>
          </cell>
          <cell r="P122">
            <v>0</v>
          </cell>
          <cell r="Q122">
            <v>0</v>
          </cell>
          <cell r="S122">
            <v>0</v>
          </cell>
        </row>
        <row r="123">
          <cell r="B123" t="str">
            <v>5.4.1.05.02.</v>
          </cell>
          <cell r="C123" t="str">
            <v>Materiales</v>
          </cell>
          <cell r="F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 t="e">
            <v>#DIV/0!</v>
          </cell>
          <cell r="P123">
            <v>0</v>
          </cell>
          <cell r="Q123">
            <v>0</v>
          </cell>
          <cell r="S123">
            <v>0</v>
          </cell>
        </row>
        <row r="124">
          <cell r="B124" t="str">
            <v>5.4.1.05.03.</v>
          </cell>
          <cell r="C124" t="str">
            <v>Servicios contratados</v>
          </cell>
          <cell r="F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 t="e">
            <v>#DIV/0!</v>
          </cell>
          <cell r="P124">
            <v>0</v>
          </cell>
          <cell r="Q124">
            <v>0</v>
          </cell>
          <cell r="S124">
            <v>0</v>
          </cell>
        </row>
        <row r="125">
          <cell r="B125" t="str">
            <v>5.4.1.05.04.</v>
          </cell>
          <cell r="C125" t="str">
            <v>Alquileres</v>
          </cell>
          <cell r="F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 t="e">
            <v>#DIV/0!</v>
          </cell>
          <cell r="P125">
            <v>0</v>
          </cell>
          <cell r="Q125">
            <v>0</v>
          </cell>
          <cell r="S125">
            <v>0</v>
          </cell>
        </row>
        <row r="126">
          <cell r="B126" t="str">
            <v>5.4.1.05.05.</v>
          </cell>
          <cell r="C126" t="str">
            <v>Seguros</v>
          </cell>
          <cell r="F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 t="e">
            <v>#DIV/0!</v>
          </cell>
          <cell r="P126">
            <v>0</v>
          </cell>
          <cell r="Q126">
            <v>0</v>
          </cell>
          <cell r="S126">
            <v>0</v>
          </cell>
        </row>
        <row r="127">
          <cell r="B127" t="str">
            <v>5.4.1.05.99.</v>
          </cell>
          <cell r="C127" t="str">
            <v>Otros</v>
          </cell>
          <cell r="F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 t="e">
            <v>#DIV/0!</v>
          </cell>
          <cell r="P127">
            <v>0</v>
          </cell>
          <cell r="Q127">
            <v>0</v>
          </cell>
          <cell r="S127">
            <v>0</v>
          </cell>
        </row>
        <row r="128">
          <cell r="B128" t="str">
            <v>5.4.1.06.</v>
          </cell>
          <cell r="C128" t="str">
            <v>Administración y finanzas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 t="e">
            <v>#DIV/0!</v>
          </cell>
          <cell r="P128">
            <v>0</v>
          </cell>
          <cell r="Q128">
            <v>0</v>
          </cell>
          <cell r="S128">
            <v>0</v>
          </cell>
        </row>
        <row r="129">
          <cell r="B129" t="str">
            <v>5.4.1.06.01.</v>
          </cell>
          <cell r="C129" t="str">
            <v>Personal</v>
          </cell>
          <cell r="F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 t="e">
            <v>#DIV/0!</v>
          </cell>
          <cell r="P129">
            <v>0</v>
          </cell>
          <cell r="Q129">
            <v>0</v>
          </cell>
          <cell r="S129">
            <v>0</v>
          </cell>
        </row>
        <row r="130">
          <cell r="B130" t="str">
            <v>5.4.1.06.02.</v>
          </cell>
          <cell r="C130" t="str">
            <v>Materiales</v>
          </cell>
          <cell r="F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 t="e">
            <v>#DIV/0!</v>
          </cell>
          <cell r="P130">
            <v>0</v>
          </cell>
          <cell r="Q130">
            <v>0</v>
          </cell>
          <cell r="S130">
            <v>0</v>
          </cell>
        </row>
        <row r="131">
          <cell r="B131" t="str">
            <v>5.4.1.06.03.</v>
          </cell>
          <cell r="C131" t="str">
            <v>Servicios contratados</v>
          </cell>
          <cell r="F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 t="e">
            <v>#DIV/0!</v>
          </cell>
          <cell r="P131">
            <v>0</v>
          </cell>
          <cell r="Q131">
            <v>0</v>
          </cell>
          <cell r="S131">
            <v>0</v>
          </cell>
        </row>
        <row r="132">
          <cell r="B132" t="str">
            <v>5.4.1.06.04.</v>
          </cell>
          <cell r="C132" t="str">
            <v>Alquileres</v>
          </cell>
          <cell r="F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 t="e">
            <v>#DIV/0!</v>
          </cell>
          <cell r="P132">
            <v>0</v>
          </cell>
          <cell r="Q132">
            <v>0</v>
          </cell>
          <cell r="S132">
            <v>0</v>
          </cell>
        </row>
        <row r="133">
          <cell r="B133" t="str">
            <v>5.4.1.06.05.</v>
          </cell>
          <cell r="C133" t="str">
            <v>Seguros</v>
          </cell>
          <cell r="F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 t="e">
            <v>#DIV/0!</v>
          </cell>
          <cell r="P133">
            <v>0</v>
          </cell>
          <cell r="Q133">
            <v>0</v>
          </cell>
          <cell r="S133">
            <v>0</v>
          </cell>
        </row>
        <row r="134">
          <cell r="B134" t="str">
            <v>5.4.1.06.99.</v>
          </cell>
          <cell r="C134" t="str">
            <v>Otros</v>
          </cell>
          <cell r="F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 t="e">
            <v>#DIV/0!</v>
          </cell>
          <cell r="P134">
            <v>0</v>
          </cell>
          <cell r="Q134">
            <v>0</v>
          </cell>
          <cell r="S134">
            <v>0</v>
          </cell>
        </row>
        <row r="135">
          <cell r="B135" t="str">
            <v>5.4.1.07.</v>
          </cell>
          <cell r="C135" t="str">
            <v>Regulación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 t="e">
            <v>#DIV/0!</v>
          </cell>
          <cell r="P135">
            <v>0</v>
          </cell>
          <cell r="Q135">
            <v>0</v>
          </cell>
          <cell r="S135">
            <v>0</v>
          </cell>
        </row>
        <row r="136">
          <cell r="B136" t="str">
            <v>5.4.1.07.01.</v>
          </cell>
          <cell r="C136" t="str">
            <v>Personal</v>
          </cell>
          <cell r="F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 t="e">
            <v>#DIV/0!</v>
          </cell>
          <cell r="P136">
            <v>0</v>
          </cell>
          <cell r="Q136">
            <v>0</v>
          </cell>
          <cell r="S136">
            <v>0</v>
          </cell>
        </row>
        <row r="137">
          <cell r="B137" t="str">
            <v>5.4.1.07.02.</v>
          </cell>
          <cell r="C137" t="str">
            <v>Materiales</v>
          </cell>
          <cell r="F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 t="e">
            <v>#DIV/0!</v>
          </cell>
          <cell r="P137">
            <v>0</v>
          </cell>
          <cell r="Q137">
            <v>0</v>
          </cell>
          <cell r="S137">
            <v>0</v>
          </cell>
        </row>
        <row r="138">
          <cell r="B138" t="str">
            <v>5.4.1.07.03.</v>
          </cell>
          <cell r="C138" t="str">
            <v>Servicios contratados</v>
          </cell>
          <cell r="F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 t="e">
            <v>#DIV/0!</v>
          </cell>
          <cell r="P138">
            <v>0</v>
          </cell>
          <cell r="Q138">
            <v>0</v>
          </cell>
          <cell r="S138">
            <v>0</v>
          </cell>
        </row>
        <row r="139">
          <cell r="B139" t="str">
            <v>5.4.1.07.04.</v>
          </cell>
          <cell r="C139" t="str">
            <v>Alquileres</v>
          </cell>
          <cell r="F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 t="e">
            <v>#DIV/0!</v>
          </cell>
          <cell r="P139">
            <v>0</v>
          </cell>
          <cell r="Q139">
            <v>0</v>
          </cell>
          <cell r="S139">
            <v>0</v>
          </cell>
        </row>
        <row r="140">
          <cell r="B140" t="str">
            <v>5.4.1.07.05.</v>
          </cell>
          <cell r="C140" t="str">
            <v>Seguros</v>
          </cell>
          <cell r="F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 t="e">
            <v>#DIV/0!</v>
          </cell>
          <cell r="P140">
            <v>0</v>
          </cell>
          <cell r="Q140">
            <v>0</v>
          </cell>
          <cell r="S140">
            <v>0</v>
          </cell>
        </row>
        <row r="141">
          <cell r="B141" t="str">
            <v>5.4.1.07.06.</v>
          </cell>
          <cell r="C141" t="str">
            <v>Pagos ARESEP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 t="e">
            <v>#DIV/0!</v>
          </cell>
          <cell r="P141">
            <v>0</v>
          </cell>
          <cell r="Q141">
            <v>0</v>
          </cell>
          <cell r="S141">
            <v>0</v>
          </cell>
        </row>
        <row r="142">
          <cell r="B142" t="str">
            <v>5.4.1.07.06.01.</v>
          </cell>
          <cell r="C142" t="str">
            <v>Canon de regulación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 t="e">
            <v>#DIV/0!</v>
          </cell>
          <cell r="P142">
            <v>0</v>
          </cell>
          <cell r="Q142">
            <v>0</v>
          </cell>
          <cell r="S142">
            <v>0</v>
          </cell>
        </row>
        <row r="143">
          <cell r="B143" t="str">
            <v>5.4.1.07.99.</v>
          </cell>
          <cell r="C143" t="str">
            <v>Otros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 t="e">
            <v>#DIV/0!</v>
          </cell>
          <cell r="P143">
            <v>0</v>
          </cell>
          <cell r="Q143">
            <v>0</v>
          </cell>
          <cell r="S143">
            <v>0</v>
          </cell>
        </row>
        <row r="144">
          <cell r="B144" t="str">
            <v>5.4.1.08.</v>
          </cell>
          <cell r="C144" t="str">
            <v>Logística y servicios generales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 t="e">
            <v>#DIV/0!</v>
          </cell>
          <cell r="P144">
            <v>0</v>
          </cell>
          <cell r="Q144">
            <v>0</v>
          </cell>
          <cell r="S144">
            <v>0</v>
          </cell>
        </row>
        <row r="145">
          <cell r="B145" t="str">
            <v>5.4.1.08.01.</v>
          </cell>
          <cell r="C145" t="str">
            <v>Personal</v>
          </cell>
          <cell r="F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 t="e">
            <v>#DIV/0!</v>
          </cell>
          <cell r="P145">
            <v>0</v>
          </cell>
          <cell r="Q145">
            <v>0</v>
          </cell>
          <cell r="S145">
            <v>0</v>
          </cell>
        </row>
        <row r="146">
          <cell r="B146" t="str">
            <v>5.4.1.08.02.</v>
          </cell>
          <cell r="C146" t="str">
            <v>Materiales</v>
          </cell>
          <cell r="F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 t="e">
            <v>#DIV/0!</v>
          </cell>
          <cell r="P146">
            <v>0</v>
          </cell>
          <cell r="Q146">
            <v>0</v>
          </cell>
          <cell r="S146">
            <v>0</v>
          </cell>
        </row>
        <row r="147">
          <cell r="B147" t="str">
            <v>5.4.1.08.03.</v>
          </cell>
          <cell r="C147" t="str">
            <v>Servicios contratados</v>
          </cell>
          <cell r="F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 t="e">
            <v>#DIV/0!</v>
          </cell>
          <cell r="P147">
            <v>0</v>
          </cell>
          <cell r="Q147">
            <v>0</v>
          </cell>
          <cell r="S147">
            <v>0</v>
          </cell>
        </row>
        <row r="148">
          <cell r="B148" t="str">
            <v>5.4.1.08.04.</v>
          </cell>
          <cell r="C148" t="str">
            <v>Alquileres</v>
          </cell>
          <cell r="F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 t="e">
            <v>#DIV/0!</v>
          </cell>
          <cell r="P148">
            <v>0</v>
          </cell>
          <cell r="Q148">
            <v>0</v>
          </cell>
          <cell r="S148">
            <v>0</v>
          </cell>
        </row>
        <row r="149">
          <cell r="B149" t="str">
            <v>5.4.1.08.05.</v>
          </cell>
          <cell r="C149" t="str">
            <v>Seguros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 t="e">
            <v>#DIV/0!</v>
          </cell>
          <cell r="P149">
            <v>0</v>
          </cell>
          <cell r="Q149">
            <v>0</v>
          </cell>
          <cell r="S149">
            <v>0</v>
          </cell>
        </row>
        <row r="150">
          <cell r="B150" t="str">
            <v>5.4.1.08.99.</v>
          </cell>
          <cell r="C150" t="str">
            <v>Otros</v>
          </cell>
          <cell r="F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 t="e">
            <v>#DIV/0!</v>
          </cell>
          <cell r="P150">
            <v>0</v>
          </cell>
          <cell r="Q150">
            <v>0</v>
          </cell>
          <cell r="S150">
            <v>0</v>
          </cell>
        </row>
        <row r="151">
          <cell r="B151" t="str">
            <v>5.4.1.09.</v>
          </cell>
          <cell r="C151" t="str">
            <v>Servicios informáticos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 t="e">
            <v>#DIV/0!</v>
          </cell>
          <cell r="P151">
            <v>0</v>
          </cell>
          <cell r="Q151">
            <v>0</v>
          </cell>
          <cell r="S151">
            <v>0</v>
          </cell>
        </row>
        <row r="152">
          <cell r="B152" t="str">
            <v>5.4.1.09.01.</v>
          </cell>
          <cell r="C152" t="str">
            <v>Personal</v>
          </cell>
          <cell r="F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 t="e">
            <v>#DIV/0!</v>
          </cell>
          <cell r="P152">
            <v>0</v>
          </cell>
          <cell r="Q152">
            <v>0</v>
          </cell>
          <cell r="S152">
            <v>0</v>
          </cell>
        </row>
        <row r="153">
          <cell r="B153" t="str">
            <v>5.4.1.09.02.</v>
          </cell>
          <cell r="C153" t="str">
            <v>Materiales</v>
          </cell>
          <cell r="F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 t="e">
            <v>#DIV/0!</v>
          </cell>
          <cell r="P153">
            <v>0</v>
          </cell>
          <cell r="Q153">
            <v>0</v>
          </cell>
          <cell r="S153">
            <v>0</v>
          </cell>
        </row>
        <row r="154">
          <cell r="B154" t="str">
            <v>5.4.1.09.03.</v>
          </cell>
          <cell r="C154" t="str">
            <v>Servicios contratados</v>
          </cell>
          <cell r="F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 t="e">
            <v>#DIV/0!</v>
          </cell>
          <cell r="P154">
            <v>0</v>
          </cell>
          <cell r="Q154">
            <v>0</v>
          </cell>
          <cell r="S154">
            <v>0</v>
          </cell>
        </row>
        <row r="155">
          <cell r="B155" t="str">
            <v>5.4.1.09.04.</v>
          </cell>
          <cell r="C155" t="str">
            <v>Alquileres</v>
          </cell>
          <cell r="F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 t="e">
            <v>#DIV/0!</v>
          </cell>
          <cell r="P155">
            <v>0</v>
          </cell>
          <cell r="Q155">
            <v>0</v>
          </cell>
          <cell r="S155">
            <v>0</v>
          </cell>
        </row>
        <row r="156">
          <cell r="B156" t="str">
            <v>5.4.1.09.05.</v>
          </cell>
          <cell r="C156" t="str">
            <v>Seguros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 t="e">
            <v>#DIV/0!</v>
          </cell>
          <cell r="P156">
            <v>0</v>
          </cell>
          <cell r="Q156">
            <v>0</v>
          </cell>
          <cell r="S156">
            <v>0</v>
          </cell>
        </row>
        <row r="157">
          <cell r="B157" t="str">
            <v>5.4.1.09.99.</v>
          </cell>
          <cell r="C157" t="str">
            <v>Otros</v>
          </cell>
          <cell r="F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 t="e">
            <v>#DIV/0!</v>
          </cell>
          <cell r="P157">
            <v>0</v>
          </cell>
          <cell r="Q157">
            <v>0</v>
          </cell>
          <cell r="S157">
            <v>0</v>
          </cell>
        </row>
        <row r="158">
          <cell r="B158" t="str">
            <v>5.4.1.10.</v>
          </cell>
          <cell r="C158" t="str">
            <v>Recursos humanos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 t="e">
            <v>#DIV/0!</v>
          </cell>
          <cell r="P158">
            <v>0</v>
          </cell>
          <cell r="Q158">
            <v>0</v>
          </cell>
          <cell r="S158">
            <v>0</v>
          </cell>
        </row>
        <row r="159">
          <cell r="B159" t="str">
            <v>5.4.1.10.01.</v>
          </cell>
          <cell r="C159" t="str">
            <v>Personal</v>
          </cell>
          <cell r="F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 t="e">
            <v>#DIV/0!</v>
          </cell>
          <cell r="P159">
            <v>0</v>
          </cell>
          <cell r="Q159">
            <v>0</v>
          </cell>
          <cell r="S159">
            <v>0</v>
          </cell>
        </row>
        <row r="160">
          <cell r="B160" t="str">
            <v>5.4.1.10.02.</v>
          </cell>
          <cell r="C160" t="str">
            <v>Materiales</v>
          </cell>
          <cell r="F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 t="e">
            <v>#DIV/0!</v>
          </cell>
          <cell r="P160">
            <v>0</v>
          </cell>
          <cell r="Q160">
            <v>0</v>
          </cell>
          <cell r="S160">
            <v>0</v>
          </cell>
        </row>
        <row r="161">
          <cell r="B161" t="str">
            <v>5.4.1.10.03.</v>
          </cell>
          <cell r="C161" t="str">
            <v>Servicios contratados</v>
          </cell>
          <cell r="F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 t="e">
            <v>#DIV/0!</v>
          </cell>
          <cell r="P161">
            <v>0</v>
          </cell>
          <cell r="Q161">
            <v>0</v>
          </cell>
          <cell r="S161">
            <v>0</v>
          </cell>
        </row>
        <row r="162">
          <cell r="B162" t="str">
            <v>5.4.1.10.04.</v>
          </cell>
          <cell r="C162" t="str">
            <v>Alquileres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 t="e">
            <v>#DIV/0!</v>
          </cell>
          <cell r="P162">
            <v>0</v>
          </cell>
          <cell r="Q162">
            <v>0</v>
          </cell>
          <cell r="S162">
            <v>0</v>
          </cell>
        </row>
        <row r="163">
          <cell r="B163" t="str">
            <v>5.4.1.10.05.</v>
          </cell>
          <cell r="C163" t="str">
            <v>Seguros</v>
          </cell>
          <cell r="F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 t="e">
            <v>#DIV/0!</v>
          </cell>
          <cell r="P163">
            <v>0</v>
          </cell>
          <cell r="Q163">
            <v>0</v>
          </cell>
          <cell r="S163">
            <v>0</v>
          </cell>
        </row>
        <row r="164">
          <cell r="B164" t="str">
            <v>5.4.1.10.99.</v>
          </cell>
          <cell r="C164" t="str">
            <v>Otros</v>
          </cell>
          <cell r="F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 t="e">
            <v>#DIV/0!</v>
          </cell>
          <cell r="P164">
            <v>0</v>
          </cell>
          <cell r="Q164">
            <v>0</v>
          </cell>
          <cell r="S164">
            <v>0</v>
          </cell>
        </row>
        <row r="165">
          <cell r="B165" t="str">
            <v>5.4.1.99.</v>
          </cell>
          <cell r="C165" t="str">
            <v>Otras gerencias de apoyo administrativo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 t="e">
            <v>#DIV/0!</v>
          </cell>
          <cell r="P165">
            <v>0</v>
          </cell>
          <cell r="Q165">
            <v>0</v>
          </cell>
          <cell r="S165">
            <v>0</v>
          </cell>
        </row>
        <row r="166">
          <cell r="B166" t="str">
            <v>5.4.1.99.01.</v>
          </cell>
          <cell r="C166" t="str">
            <v>Personal</v>
          </cell>
          <cell r="F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 t="e">
            <v>#DIV/0!</v>
          </cell>
          <cell r="P166">
            <v>0</v>
          </cell>
          <cell r="Q166">
            <v>0</v>
          </cell>
          <cell r="S166">
            <v>0</v>
          </cell>
        </row>
        <row r="167">
          <cell r="B167" t="str">
            <v>5.4.1.99.02.</v>
          </cell>
          <cell r="C167" t="str">
            <v>Materiales</v>
          </cell>
          <cell r="F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 t="e">
            <v>#DIV/0!</v>
          </cell>
          <cell r="P167">
            <v>0</v>
          </cell>
          <cell r="Q167">
            <v>0</v>
          </cell>
          <cell r="S167">
            <v>0</v>
          </cell>
        </row>
        <row r="168">
          <cell r="B168" t="str">
            <v>5.4.1.99.03.</v>
          </cell>
          <cell r="C168" t="str">
            <v>Servicios contratados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 t="e">
            <v>#DIV/0!</v>
          </cell>
          <cell r="P168">
            <v>0</v>
          </cell>
          <cell r="Q168">
            <v>0</v>
          </cell>
          <cell r="S168">
            <v>0</v>
          </cell>
        </row>
        <row r="169">
          <cell r="B169" t="str">
            <v>5.4.1.99.04.</v>
          </cell>
          <cell r="C169" t="str">
            <v>Alquileres</v>
          </cell>
          <cell r="F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 t="e">
            <v>#DIV/0!</v>
          </cell>
          <cell r="P169">
            <v>0</v>
          </cell>
          <cell r="Q169">
            <v>0</v>
          </cell>
          <cell r="S169">
            <v>0</v>
          </cell>
        </row>
        <row r="170">
          <cell r="B170" t="str">
            <v>5.4.1.99.05.</v>
          </cell>
          <cell r="C170" t="str">
            <v>Seguros</v>
          </cell>
          <cell r="F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 t="e">
            <v>#DIV/0!</v>
          </cell>
          <cell r="P170">
            <v>0</v>
          </cell>
          <cell r="Q170">
            <v>0</v>
          </cell>
          <cell r="S170">
            <v>0</v>
          </cell>
        </row>
        <row r="171">
          <cell r="B171" t="str">
            <v>5.4.1.99.99.</v>
          </cell>
          <cell r="C171" t="str">
            <v>Otros</v>
          </cell>
          <cell r="F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 t="e">
            <v>#DIV/0!</v>
          </cell>
          <cell r="P171">
            <v>0</v>
          </cell>
          <cell r="Q171">
            <v>0</v>
          </cell>
          <cell r="S171">
            <v>0</v>
          </cell>
        </row>
        <row r="172">
          <cell r="B172" t="str">
            <v>5.5.</v>
          </cell>
          <cell r="C172" t="str">
            <v>Gastos de investigación y desarrollo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 t="e">
            <v>#DIV/0!</v>
          </cell>
          <cell r="P172">
            <v>0</v>
          </cell>
          <cell r="Q172">
            <v>0</v>
          </cell>
          <cell r="S172">
            <v>0</v>
          </cell>
        </row>
        <row r="173">
          <cell r="B173" t="str">
            <v>5.5.1.</v>
          </cell>
          <cell r="C173" t="str">
            <v>Gastos de estudios preliminares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 t="e">
            <v>#DIV/0!</v>
          </cell>
          <cell r="P173">
            <v>0</v>
          </cell>
          <cell r="Q173">
            <v>0</v>
          </cell>
          <cell r="S173">
            <v>0</v>
          </cell>
        </row>
        <row r="174">
          <cell r="B174" t="str">
            <v>5.5.1.01.</v>
          </cell>
          <cell r="C174" t="str">
            <v>Personal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 t="e">
            <v>#DIV/0!</v>
          </cell>
          <cell r="P174">
            <v>0</v>
          </cell>
          <cell r="Q174">
            <v>0</v>
          </cell>
          <cell r="S174">
            <v>0</v>
          </cell>
        </row>
        <row r="175">
          <cell r="B175" t="str">
            <v>5.5.1.02.</v>
          </cell>
          <cell r="C175" t="str">
            <v>Materiales</v>
          </cell>
          <cell r="F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 t="e">
            <v>#DIV/0!</v>
          </cell>
          <cell r="P175">
            <v>0</v>
          </cell>
          <cell r="Q175">
            <v>0</v>
          </cell>
          <cell r="S175">
            <v>0</v>
          </cell>
        </row>
        <row r="176">
          <cell r="B176" t="str">
            <v>5.5.1.03.</v>
          </cell>
          <cell r="C176" t="str">
            <v>Servicios contratados</v>
          </cell>
          <cell r="F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 t="e">
            <v>#DIV/0!</v>
          </cell>
          <cell r="P176">
            <v>0</v>
          </cell>
          <cell r="Q176">
            <v>0</v>
          </cell>
          <cell r="S176">
            <v>0</v>
          </cell>
        </row>
        <row r="177">
          <cell r="B177" t="str">
            <v>5.5.1.04.</v>
          </cell>
          <cell r="C177" t="str">
            <v>Alquileres</v>
          </cell>
          <cell r="F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 t="e">
            <v>#DIV/0!</v>
          </cell>
          <cell r="P177">
            <v>0</v>
          </cell>
          <cell r="Q177">
            <v>0</v>
          </cell>
          <cell r="S177">
            <v>0</v>
          </cell>
        </row>
        <row r="178">
          <cell r="B178" t="str">
            <v>5.5.1.05.</v>
          </cell>
          <cell r="C178" t="str">
            <v>Seguros</v>
          </cell>
          <cell r="F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 t="e">
            <v>#DIV/0!</v>
          </cell>
          <cell r="P178">
            <v>0</v>
          </cell>
          <cell r="Q178">
            <v>0</v>
          </cell>
          <cell r="S178">
            <v>0</v>
          </cell>
        </row>
        <row r="179">
          <cell r="B179" t="str">
            <v>5.5.1.99.</v>
          </cell>
          <cell r="C179" t="str">
            <v>Otros</v>
          </cell>
          <cell r="F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 t="e">
            <v>#DIV/0!</v>
          </cell>
          <cell r="P179">
            <v>0</v>
          </cell>
          <cell r="Q179">
            <v>0</v>
          </cell>
          <cell r="S179">
            <v>0</v>
          </cell>
        </row>
        <row r="180">
          <cell r="B180" t="str">
            <v>5.5.2.</v>
          </cell>
          <cell r="C180" t="str">
            <v>Gastos de preinversión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 t="e">
            <v>#DIV/0!</v>
          </cell>
          <cell r="P180">
            <v>0</v>
          </cell>
          <cell r="Q180">
            <v>0</v>
          </cell>
          <cell r="S180">
            <v>0</v>
          </cell>
        </row>
        <row r="181">
          <cell r="B181" t="str">
            <v>5.5.2.01.</v>
          </cell>
          <cell r="C181" t="str">
            <v>Personal</v>
          </cell>
          <cell r="F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 t="e">
            <v>#DIV/0!</v>
          </cell>
          <cell r="P181">
            <v>0</v>
          </cell>
          <cell r="Q181">
            <v>0</v>
          </cell>
          <cell r="S181">
            <v>0</v>
          </cell>
        </row>
        <row r="182">
          <cell r="B182" t="str">
            <v>5.5.2.02.</v>
          </cell>
          <cell r="C182" t="str">
            <v>Materiales</v>
          </cell>
          <cell r="F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 t="e">
            <v>#DIV/0!</v>
          </cell>
          <cell r="P182">
            <v>0</v>
          </cell>
          <cell r="Q182">
            <v>0</v>
          </cell>
          <cell r="S182">
            <v>0</v>
          </cell>
        </row>
        <row r="183">
          <cell r="B183" t="str">
            <v>5.5.2.03.</v>
          </cell>
          <cell r="C183" t="str">
            <v>Servicios contratados</v>
          </cell>
          <cell r="F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 t="e">
            <v>#DIV/0!</v>
          </cell>
          <cell r="P183">
            <v>0</v>
          </cell>
          <cell r="Q183">
            <v>0</v>
          </cell>
          <cell r="S183">
            <v>0</v>
          </cell>
        </row>
        <row r="184">
          <cell r="B184" t="str">
            <v>5.5.2.04.</v>
          </cell>
          <cell r="C184" t="str">
            <v>Alquileres</v>
          </cell>
          <cell r="F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 t="e">
            <v>#DIV/0!</v>
          </cell>
          <cell r="P184">
            <v>0</v>
          </cell>
          <cell r="Q184">
            <v>0</v>
          </cell>
          <cell r="S184">
            <v>0</v>
          </cell>
        </row>
        <row r="185">
          <cell r="B185" t="str">
            <v>5.5.2.05.</v>
          </cell>
          <cell r="C185" t="str">
            <v>Seguros</v>
          </cell>
          <cell r="F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 t="e">
            <v>#DIV/0!</v>
          </cell>
          <cell r="P185">
            <v>0</v>
          </cell>
          <cell r="Q185">
            <v>0</v>
          </cell>
          <cell r="S185">
            <v>0</v>
          </cell>
        </row>
        <row r="186">
          <cell r="B186" t="str">
            <v>5.5.2.99.</v>
          </cell>
          <cell r="C186" t="str">
            <v>Otros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 t="e">
            <v>#DIV/0!</v>
          </cell>
          <cell r="P186">
            <v>0</v>
          </cell>
          <cell r="Q186">
            <v>0</v>
          </cell>
          <cell r="S186">
            <v>0</v>
          </cell>
        </row>
        <row r="187">
          <cell r="B187" t="str">
            <v>5.6.</v>
          </cell>
          <cell r="C187" t="str">
            <v>Gastos complementarios de operación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 t="e">
            <v>#DIV/0!</v>
          </cell>
          <cell r="P187">
            <v>0</v>
          </cell>
          <cell r="Q187">
            <v>0</v>
          </cell>
          <cell r="S187">
            <v>0</v>
          </cell>
        </row>
        <row r="188">
          <cell r="B188" t="str">
            <v>5.6.1.</v>
          </cell>
          <cell r="C188" t="str">
            <v>Personal</v>
          </cell>
          <cell r="F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 t="e">
            <v>#DIV/0!</v>
          </cell>
          <cell r="P188">
            <v>0</v>
          </cell>
          <cell r="Q188">
            <v>0</v>
          </cell>
          <cell r="S188">
            <v>0</v>
          </cell>
        </row>
        <row r="189">
          <cell r="B189" t="str">
            <v>5.6.2.</v>
          </cell>
          <cell r="C189" t="str">
            <v>Materiales</v>
          </cell>
          <cell r="F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 t="e">
            <v>#DIV/0!</v>
          </cell>
          <cell r="P189">
            <v>0</v>
          </cell>
          <cell r="Q189">
            <v>0</v>
          </cell>
          <cell r="S189">
            <v>0</v>
          </cell>
        </row>
        <row r="190">
          <cell r="B190" t="str">
            <v>5.6.3.</v>
          </cell>
          <cell r="C190" t="str">
            <v>Servicios contratados</v>
          </cell>
          <cell r="F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 t="e">
            <v>#DIV/0!</v>
          </cell>
          <cell r="P190">
            <v>0</v>
          </cell>
          <cell r="Q190">
            <v>0</v>
          </cell>
          <cell r="S190">
            <v>0</v>
          </cell>
        </row>
        <row r="191">
          <cell r="B191" t="str">
            <v>5.6.4.</v>
          </cell>
          <cell r="C191" t="str">
            <v>Alquileres</v>
          </cell>
          <cell r="F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 t="e">
            <v>#DIV/0!</v>
          </cell>
          <cell r="P191">
            <v>0</v>
          </cell>
          <cell r="Q191">
            <v>0</v>
          </cell>
          <cell r="S191">
            <v>0</v>
          </cell>
        </row>
        <row r="192">
          <cell r="B192" t="str">
            <v>5.6.5.</v>
          </cell>
          <cell r="C192" t="str">
            <v>Seguros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 t="e">
            <v>#DIV/0!</v>
          </cell>
          <cell r="P192">
            <v>0</v>
          </cell>
          <cell r="Q192">
            <v>0</v>
          </cell>
          <cell r="S192">
            <v>0</v>
          </cell>
        </row>
        <row r="193">
          <cell r="B193" t="str">
            <v>5.6.99</v>
          </cell>
          <cell r="C193" t="str">
            <v>Otros</v>
          </cell>
          <cell r="F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 t="e">
            <v>#DIV/0!</v>
          </cell>
          <cell r="P193">
            <v>0</v>
          </cell>
          <cell r="Q193">
            <v>0</v>
          </cell>
          <cell r="S193">
            <v>0</v>
          </cell>
        </row>
        <row r="194">
          <cell r="B194" t="str">
            <v>5.7.</v>
          </cell>
          <cell r="C194" t="str">
            <v>Gastos sociales y ambientales</v>
          </cell>
          <cell r="F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 t="e">
            <v>#DIV/0!</v>
          </cell>
          <cell r="P194">
            <v>0</v>
          </cell>
          <cell r="Q194">
            <v>0</v>
          </cell>
          <cell r="S194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B2:M37"/>
  <sheetViews>
    <sheetView workbookViewId="0" topLeftCell="A1">
      <selection activeCell="F3" sqref="F3:H3"/>
    </sheetView>
  </sheetViews>
  <sheetFormatPr defaultColWidth="11.421875" defaultRowHeight="15"/>
  <cols>
    <col min="1" max="1" width="11.421875" style="2" customWidth="1"/>
    <col min="2" max="2" width="13.8515625" style="2" customWidth="1"/>
    <col min="3" max="3" width="6.140625" style="2" customWidth="1"/>
    <col min="4" max="4" width="37.7109375" style="2" customWidth="1"/>
    <col min="5" max="5" width="11.421875" style="2" customWidth="1"/>
    <col min="6" max="6" width="3.421875" style="2" customWidth="1"/>
    <col min="7" max="7" width="5.7109375" style="2" customWidth="1"/>
    <col min="8" max="8" width="14.57421875" style="2" customWidth="1"/>
    <col min="9" max="16384" width="11.421875" style="2" customWidth="1"/>
  </cols>
  <sheetData>
    <row r="2" spans="2:8" ht="18.75" customHeight="1">
      <c r="B2" s="7"/>
      <c r="C2" s="8"/>
      <c r="D2" s="154" t="s">
        <v>86</v>
      </c>
      <c r="E2" s="154"/>
      <c r="F2" s="155" t="s">
        <v>592</v>
      </c>
      <c r="G2" s="155"/>
      <c r="H2" s="155"/>
    </row>
    <row r="3" spans="2:8" ht="21" customHeight="1">
      <c r="B3" s="9"/>
      <c r="C3" s="10"/>
      <c r="D3" s="154" t="s">
        <v>87</v>
      </c>
      <c r="E3" s="154"/>
      <c r="F3" s="155" t="s">
        <v>88</v>
      </c>
      <c r="G3" s="155"/>
      <c r="H3" s="155"/>
    </row>
    <row r="4" spans="2:8" ht="14.25">
      <c r="B4" s="9"/>
      <c r="C4" s="10"/>
      <c r="D4" s="156" t="s">
        <v>103</v>
      </c>
      <c r="E4" s="157"/>
      <c r="F4" s="155" t="s">
        <v>104</v>
      </c>
      <c r="G4" s="155"/>
      <c r="H4" s="155"/>
    </row>
    <row r="5" spans="2:8" ht="14.25">
      <c r="B5" s="11"/>
      <c r="C5" s="12"/>
      <c r="D5" s="158"/>
      <c r="E5" s="159"/>
      <c r="F5" s="155" t="s">
        <v>89</v>
      </c>
      <c r="G5" s="155"/>
      <c r="H5" s="155"/>
    </row>
    <row r="6" ht="14.25"/>
    <row r="7" spans="3:4" ht="15.6">
      <c r="C7" s="3"/>
      <c r="D7" s="1"/>
    </row>
    <row r="8" ht="15.6">
      <c r="D8" s="1"/>
    </row>
    <row r="9" ht="15.6">
      <c r="D9" s="1"/>
    </row>
    <row r="10" ht="15.6">
      <c r="D10" s="1"/>
    </row>
    <row r="12" spans="2:13" ht="7.5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ht="22.8">
      <c r="B13" s="28" t="s">
        <v>91</v>
      </c>
    </row>
    <row r="16" ht="15">
      <c r="B16" s="19" t="s">
        <v>83</v>
      </c>
    </row>
    <row r="17" spans="2:9" ht="15">
      <c r="B17" s="2" t="s">
        <v>582</v>
      </c>
      <c r="G17" s="14"/>
      <c r="H17" s="33"/>
      <c r="I17" s="2" t="s">
        <v>48</v>
      </c>
    </row>
    <row r="18" spans="3:13" ht="30.75" customHeight="1">
      <c r="C18" s="15"/>
      <c r="D18" s="16" t="s">
        <v>39</v>
      </c>
      <c r="E18" s="163" t="s">
        <v>42</v>
      </c>
      <c r="F18" s="163"/>
      <c r="G18" s="163"/>
      <c r="H18" s="163"/>
      <c r="I18" s="163"/>
      <c r="J18" s="163"/>
      <c r="K18" s="163"/>
      <c r="L18" s="163"/>
      <c r="M18" s="163"/>
    </row>
    <row r="19" spans="3:13" ht="30.75" customHeight="1">
      <c r="C19" s="15"/>
      <c r="D19" s="16" t="s">
        <v>40</v>
      </c>
      <c r="E19" s="164" t="s">
        <v>81</v>
      </c>
      <c r="F19" s="164"/>
      <c r="G19" s="164"/>
      <c r="H19" s="164"/>
      <c r="I19" s="164"/>
      <c r="J19" s="164"/>
      <c r="K19" s="164"/>
      <c r="L19" s="164"/>
      <c r="M19" s="164"/>
    </row>
    <row r="20" spans="3:13" ht="34.5" customHeight="1">
      <c r="C20" s="15"/>
      <c r="D20" s="17" t="s">
        <v>58</v>
      </c>
      <c r="E20" s="164" t="s">
        <v>41</v>
      </c>
      <c r="F20" s="164"/>
      <c r="G20" s="164"/>
      <c r="H20" s="164"/>
      <c r="I20" s="164"/>
      <c r="J20" s="164"/>
      <c r="K20" s="164"/>
      <c r="L20" s="164"/>
      <c r="M20" s="164"/>
    </row>
    <row r="21" spans="3:13" ht="30.75" customHeight="1">
      <c r="C21" s="15"/>
      <c r="D21" s="16" t="s">
        <v>10</v>
      </c>
      <c r="E21" s="164" t="s">
        <v>47</v>
      </c>
      <c r="F21" s="164"/>
      <c r="G21" s="164"/>
      <c r="H21" s="164"/>
      <c r="I21" s="164"/>
      <c r="J21" s="164"/>
      <c r="K21" s="164"/>
      <c r="L21" s="164"/>
      <c r="M21" s="164"/>
    </row>
    <row r="23" ht="15">
      <c r="B23" s="19" t="s">
        <v>84</v>
      </c>
    </row>
    <row r="24" ht="15">
      <c r="B24" s="2" t="s">
        <v>82</v>
      </c>
    </row>
    <row r="26" spans="4:13" ht="30.75" customHeight="1">
      <c r="D26" s="18" t="s">
        <v>63</v>
      </c>
      <c r="E26" s="160" t="s">
        <v>583</v>
      </c>
      <c r="F26" s="161"/>
      <c r="G26" s="161"/>
      <c r="H26" s="161"/>
      <c r="I26" s="161"/>
      <c r="J26" s="161"/>
      <c r="K26" s="161"/>
      <c r="L26" s="161"/>
      <c r="M26" s="162"/>
    </row>
    <row r="27" spans="4:13" ht="30.75" customHeight="1">
      <c r="D27" s="18" t="s">
        <v>62</v>
      </c>
      <c r="E27" s="160" t="s">
        <v>579</v>
      </c>
      <c r="F27" s="161"/>
      <c r="G27" s="161"/>
      <c r="H27" s="161"/>
      <c r="I27" s="161"/>
      <c r="J27" s="161"/>
      <c r="K27" s="161"/>
      <c r="L27" s="161"/>
      <c r="M27" s="162"/>
    </row>
    <row r="28" spans="4:13" ht="30.75" customHeight="1">
      <c r="D28" s="18" t="s">
        <v>588</v>
      </c>
      <c r="E28" s="160" t="s">
        <v>591</v>
      </c>
      <c r="F28" s="161"/>
      <c r="G28" s="161"/>
      <c r="H28" s="161"/>
      <c r="I28" s="161"/>
      <c r="J28" s="161"/>
      <c r="K28" s="161"/>
      <c r="L28" s="161"/>
      <c r="M28" s="162"/>
    </row>
    <row r="29" spans="4:13" ht="30.75" customHeight="1">
      <c r="D29" s="18" t="s">
        <v>59</v>
      </c>
      <c r="E29" s="160" t="s">
        <v>43</v>
      </c>
      <c r="F29" s="161"/>
      <c r="G29" s="161"/>
      <c r="H29" s="161"/>
      <c r="I29" s="161"/>
      <c r="J29" s="161"/>
      <c r="K29" s="161"/>
      <c r="L29" s="161"/>
      <c r="M29" s="162"/>
    </row>
    <row r="30" spans="4:13" ht="30.75" customHeight="1">
      <c r="D30" s="18" t="s">
        <v>60</v>
      </c>
      <c r="E30" s="160" t="s">
        <v>61</v>
      </c>
      <c r="F30" s="161"/>
      <c r="G30" s="161"/>
      <c r="H30" s="161"/>
      <c r="I30" s="161"/>
      <c r="J30" s="161"/>
      <c r="K30" s="161"/>
      <c r="L30" s="161"/>
      <c r="M30" s="162"/>
    </row>
    <row r="31" spans="4:13" ht="31.5" customHeight="1">
      <c r="D31" s="18" t="s">
        <v>44</v>
      </c>
      <c r="E31" s="160" t="s">
        <v>580</v>
      </c>
      <c r="F31" s="161"/>
      <c r="G31" s="161"/>
      <c r="H31" s="161"/>
      <c r="I31" s="161"/>
      <c r="J31" s="161"/>
      <c r="K31" s="161"/>
      <c r="L31" s="161"/>
      <c r="M31" s="162"/>
    </row>
    <row r="32" spans="4:13" ht="31.5" customHeight="1">
      <c r="D32" s="18" t="s">
        <v>53</v>
      </c>
      <c r="E32" s="160" t="s">
        <v>49</v>
      </c>
      <c r="F32" s="161"/>
      <c r="G32" s="161"/>
      <c r="H32" s="161"/>
      <c r="I32" s="161"/>
      <c r="J32" s="161"/>
      <c r="K32" s="161"/>
      <c r="L32" s="161"/>
      <c r="M32" s="162"/>
    </row>
    <row r="33" spans="4:13" ht="31.5" customHeight="1">
      <c r="D33" s="18" t="s">
        <v>52</v>
      </c>
      <c r="E33" s="160" t="s">
        <v>50</v>
      </c>
      <c r="F33" s="161"/>
      <c r="G33" s="161"/>
      <c r="H33" s="161"/>
      <c r="I33" s="161"/>
      <c r="J33" s="161"/>
      <c r="K33" s="161"/>
      <c r="L33" s="161"/>
      <c r="M33" s="162"/>
    </row>
    <row r="34" spans="4:13" ht="31.5" customHeight="1">
      <c r="D34" s="18" t="s">
        <v>51</v>
      </c>
      <c r="E34" s="160" t="s">
        <v>54</v>
      </c>
      <c r="F34" s="161"/>
      <c r="G34" s="161"/>
      <c r="H34" s="161"/>
      <c r="I34" s="161"/>
      <c r="J34" s="161"/>
      <c r="K34" s="161"/>
      <c r="L34" s="161"/>
      <c r="M34" s="162"/>
    </row>
    <row r="35" spans="4:13" ht="31.5" customHeight="1">
      <c r="D35" s="18" t="s">
        <v>13</v>
      </c>
      <c r="E35" s="160" t="s">
        <v>56</v>
      </c>
      <c r="F35" s="161"/>
      <c r="G35" s="161"/>
      <c r="H35" s="161"/>
      <c r="I35" s="161"/>
      <c r="J35" s="161"/>
      <c r="K35" s="161"/>
      <c r="L35" s="161"/>
      <c r="M35" s="162"/>
    </row>
    <row r="36" spans="4:13" ht="31.5" customHeight="1">
      <c r="D36" s="18" t="s">
        <v>14</v>
      </c>
      <c r="E36" s="160" t="s">
        <v>57</v>
      </c>
      <c r="F36" s="161"/>
      <c r="G36" s="161"/>
      <c r="H36" s="161"/>
      <c r="I36" s="161"/>
      <c r="J36" s="161"/>
      <c r="K36" s="161"/>
      <c r="L36" s="161"/>
      <c r="M36" s="162"/>
    </row>
    <row r="37" ht="15">
      <c r="B37" s="13"/>
    </row>
  </sheetData>
  <mergeCells count="22">
    <mergeCell ref="E32:M32"/>
    <mergeCell ref="E33:M33"/>
    <mergeCell ref="E34:M34"/>
    <mergeCell ref="E35:M35"/>
    <mergeCell ref="E36:M36"/>
    <mergeCell ref="E31:M31"/>
    <mergeCell ref="E18:M18"/>
    <mergeCell ref="E19:M19"/>
    <mergeCell ref="E20:M20"/>
    <mergeCell ref="E21:M21"/>
    <mergeCell ref="E26:M26"/>
    <mergeCell ref="E27:M27"/>
    <mergeCell ref="E29:M29"/>
    <mergeCell ref="E30:M30"/>
    <mergeCell ref="E28:M28"/>
    <mergeCell ref="D2:E2"/>
    <mergeCell ref="F2:H2"/>
    <mergeCell ref="D3:E3"/>
    <mergeCell ref="F3:H3"/>
    <mergeCell ref="D4:E5"/>
    <mergeCell ref="F4:H4"/>
    <mergeCell ref="F5:H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000396251678"/>
  </sheetPr>
  <dimension ref="B2:W39"/>
  <sheetViews>
    <sheetView zoomScale="90" zoomScaleNormal="90" workbookViewId="0" topLeftCell="A1">
      <selection activeCell="F3" sqref="F3:H3"/>
    </sheetView>
  </sheetViews>
  <sheetFormatPr defaultColWidth="11.421875" defaultRowHeight="15"/>
  <cols>
    <col min="1" max="1" width="11.421875" style="2" customWidth="1"/>
    <col min="2" max="2" width="13.421875" style="2" customWidth="1"/>
    <col min="3" max="3" width="39.421875" style="2" customWidth="1"/>
    <col min="4" max="4" width="32.28125" style="2" customWidth="1"/>
    <col min="5" max="5" width="10.421875" style="2" customWidth="1"/>
    <col min="6" max="15" width="11.421875" style="2" customWidth="1"/>
    <col min="16" max="16" width="11.421875" style="22" customWidth="1"/>
    <col min="17" max="20" width="11.421875" style="29" customWidth="1"/>
    <col min="21" max="21" width="25.140625" style="29" customWidth="1"/>
    <col min="22" max="23" width="11.421875" style="29" customWidth="1"/>
    <col min="24" max="16384" width="11.421875" style="2" customWidth="1"/>
  </cols>
  <sheetData>
    <row r="2" spans="2:16" ht="18.75" customHeight="1">
      <c r="B2" s="7"/>
      <c r="C2" s="8"/>
      <c r="D2" s="154" t="s">
        <v>86</v>
      </c>
      <c r="E2" s="154"/>
      <c r="F2" s="155" t="s">
        <v>592</v>
      </c>
      <c r="G2" s="155"/>
      <c r="H2" s="155"/>
      <c r="P2" s="2"/>
    </row>
    <row r="3" spans="2:16" ht="21" customHeight="1">
      <c r="B3" s="9"/>
      <c r="C3" s="10"/>
      <c r="D3" s="154" t="s">
        <v>87</v>
      </c>
      <c r="E3" s="154"/>
      <c r="F3" s="155" t="s">
        <v>88</v>
      </c>
      <c r="G3" s="155"/>
      <c r="H3" s="155"/>
      <c r="P3" s="2"/>
    </row>
    <row r="4" spans="2:16" ht="15">
      <c r="B4" s="9"/>
      <c r="C4" s="10"/>
      <c r="D4" s="156" t="s">
        <v>105</v>
      </c>
      <c r="E4" s="157"/>
      <c r="F4" s="155" t="s">
        <v>104</v>
      </c>
      <c r="G4" s="155"/>
      <c r="H4" s="155"/>
      <c r="P4" s="2"/>
    </row>
    <row r="5" spans="2:16" ht="14.25">
      <c r="B5" s="11"/>
      <c r="C5" s="12"/>
      <c r="D5" s="158"/>
      <c r="E5" s="159"/>
      <c r="F5" s="155" t="s">
        <v>90</v>
      </c>
      <c r="G5" s="155"/>
      <c r="H5" s="155"/>
      <c r="P5" s="2"/>
    </row>
    <row r="7" ht="15.75">
      <c r="C7" s="1"/>
    </row>
    <row r="8" ht="15.75">
      <c r="C8" s="1"/>
    </row>
    <row r="9" ht="15.75">
      <c r="C9" s="1"/>
    </row>
    <row r="10" ht="15.75">
      <c r="C10" s="1"/>
    </row>
    <row r="11" ht="14.25"/>
    <row r="12" ht="37.5" customHeight="1">
      <c r="B12" s="4" t="s">
        <v>55</v>
      </c>
    </row>
    <row r="13" spans="2:18" ht="15">
      <c r="B13" s="23" t="s">
        <v>36</v>
      </c>
      <c r="C13" s="23" t="s">
        <v>31</v>
      </c>
      <c r="D13" s="165" t="s">
        <v>37</v>
      </c>
      <c r="E13" s="165"/>
      <c r="Q13" s="30" t="s">
        <v>64</v>
      </c>
      <c r="R13" s="31"/>
    </row>
    <row r="14" spans="2:21" ht="15">
      <c r="B14" s="23" t="s">
        <v>32</v>
      </c>
      <c r="C14" s="17" t="s">
        <v>0</v>
      </c>
      <c r="D14" s="34" t="s">
        <v>69</v>
      </c>
      <c r="Q14" s="30" t="s">
        <v>65</v>
      </c>
      <c r="R14" s="31" t="s">
        <v>27</v>
      </c>
      <c r="S14" s="36" t="s">
        <v>16</v>
      </c>
      <c r="T14" s="31" t="s">
        <v>8</v>
      </c>
      <c r="U14" s="31">
        <v>2017</v>
      </c>
    </row>
    <row r="15" spans="2:21" ht="15">
      <c r="B15" s="23" t="s">
        <v>33</v>
      </c>
      <c r="C15" s="17" t="s">
        <v>1</v>
      </c>
      <c r="D15" s="34" t="s">
        <v>28</v>
      </c>
      <c r="Q15" s="30" t="s">
        <v>66</v>
      </c>
      <c r="R15" s="31" t="s">
        <v>28</v>
      </c>
      <c r="S15" s="36" t="s">
        <v>17</v>
      </c>
      <c r="T15" s="31" t="s">
        <v>24</v>
      </c>
      <c r="U15" s="31">
        <v>2018</v>
      </c>
    </row>
    <row r="16" spans="2:21" ht="15">
      <c r="B16" s="23" t="s">
        <v>34</v>
      </c>
      <c r="C16" s="17" t="s">
        <v>3</v>
      </c>
      <c r="D16" s="34" t="s">
        <v>85</v>
      </c>
      <c r="Q16" s="30" t="s">
        <v>67</v>
      </c>
      <c r="R16" s="31" t="s">
        <v>38</v>
      </c>
      <c r="S16" s="29" t="s">
        <v>18</v>
      </c>
      <c r="T16" s="31" t="s">
        <v>25</v>
      </c>
      <c r="U16" s="31">
        <v>2019</v>
      </c>
    </row>
    <row r="17" spans="2:21" ht="15">
      <c r="B17" s="23" t="s">
        <v>35</v>
      </c>
      <c r="C17" s="17" t="s">
        <v>58</v>
      </c>
      <c r="D17" s="34" t="s">
        <v>24</v>
      </c>
      <c r="Q17" s="30" t="s">
        <v>68</v>
      </c>
      <c r="R17" s="31" t="s">
        <v>29</v>
      </c>
      <c r="S17" s="36" t="s">
        <v>584</v>
      </c>
      <c r="T17" s="31" t="s">
        <v>26</v>
      </c>
      <c r="U17" s="31">
        <v>2020</v>
      </c>
    </row>
    <row r="18" spans="2:22" ht="15">
      <c r="B18" s="23"/>
      <c r="C18" s="17"/>
      <c r="D18" s="24" t="s">
        <v>2</v>
      </c>
      <c r="E18" s="24" t="s">
        <v>10</v>
      </c>
      <c r="F18" s="24" t="s">
        <v>97</v>
      </c>
      <c r="G18" s="24" t="s">
        <v>98</v>
      </c>
      <c r="Q18" s="30" t="s">
        <v>70</v>
      </c>
      <c r="R18" s="31"/>
      <c r="S18" s="36" t="s">
        <v>19</v>
      </c>
      <c r="T18" s="31"/>
      <c r="U18" s="31">
        <v>2021</v>
      </c>
      <c r="V18" s="31"/>
    </row>
    <row r="19" spans="2:21" ht="15">
      <c r="B19" s="23" t="s">
        <v>45</v>
      </c>
      <c r="C19" s="17" t="s">
        <v>4</v>
      </c>
      <c r="D19" s="34">
        <v>2017</v>
      </c>
      <c r="E19" s="35">
        <v>0.04</v>
      </c>
      <c r="F19" s="35"/>
      <c r="G19" s="35"/>
      <c r="S19" s="36" t="s">
        <v>20</v>
      </c>
      <c r="U19" s="31">
        <v>2022</v>
      </c>
    </row>
    <row r="20" spans="2:21" ht="15">
      <c r="B20" s="23" t="s">
        <v>46</v>
      </c>
      <c r="C20" s="2" t="s">
        <v>5</v>
      </c>
      <c r="D20" s="2">
        <f>+IF(D19+1=1,"",D19+1)</f>
        <v>2018</v>
      </c>
      <c r="E20" s="35">
        <v>0.04</v>
      </c>
      <c r="F20" s="35"/>
      <c r="G20" s="35"/>
      <c r="S20" s="36" t="s">
        <v>21</v>
      </c>
      <c r="U20" s="31">
        <v>2023</v>
      </c>
    </row>
    <row r="21" spans="2:21" ht="15">
      <c r="B21" s="23" t="s">
        <v>46</v>
      </c>
      <c r="C21" s="2" t="s">
        <v>6</v>
      </c>
      <c r="D21" s="2">
        <f>+IF(ISERROR(IF(D20+1=2,"",D20+1)),"",IF(D20+1=2,"",D20+1))</f>
        <v>2019</v>
      </c>
      <c r="E21" s="35">
        <v>0.04</v>
      </c>
      <c r="F21" s="35"/>
      <c r="G21" s="35"/>
      <c r="S21" s="36" t="s">
        <v>22</v>
      </c>
      <c r="U21" s="31">
        <v>2024</v>
      </c>
    </row>
    <row r="22" spans="2:21" ht="15">
      <c r="B22" s="23" t="s">
        <v>46</v>
      </c>
      <c r="C22" s="2" t="s">
        <v>7</v>
      </c>
      <c r="D22" s="2">
        <f>+IF(ISERROR(IF(D21+1=3,"",D21+1)),"",IF(D21+1=3,"",D21+1))</f>
        <v>2020</v>
      </c>
      <c r="E22" s="35">
        <v>0.04</v>
      </c>
      <c r="F22" s="35"/>
      <c r="G22" s="35"/>
      <c r="S22" s="36" t="s">
        <v>23</v>
      </c>
      <c r="U22" s="31">
        <v>2025</v>
      </c>
    </row>
    <row r="23" spans="19:23" ht="15">
      <c r="S23" s="31"/>
      <c r="T23" s="31"/>
      <c r="U23" s="31">
        <v>2026</v>
      </c>
      <c r="W23" s="31" t="s">
        <v>2</v>
      </c>
    </row>
    <row r="24" spans="17:21" ht="15">
      <c r="Q24" s="29" t="s">
        <v>99</v>
      </c>
      <c r="U24" s="31">
        <v>2027</v>
      </c>
    </row>
    <row r="25" spans="3:21" ht="15">
      <c r="C25" s="17"/>
      <c r="Q25" s="29" t="s">
        <v>100</v>
      </c>
      <c r="U25" s="31">
        <v>2028</v>
      </c>
    </row>
    <row r="26" spans="17:21" ht="15">
      <c r="Q26" s="29" t="s">
        <v>101</v>
      </c>
      <c r="U26" s="31">
        <v>2029</v>
      </c>
    </row>
    <row r="27" spans="17:21" ht="15">
      <c r="Q27" s="29" t="s">
        <v>102</v>
      </c>
      <c r="U27" s="31">
        <v>2030</v>
      </c>
    </row>
    <row r="28" spans="17:21" ht="15">
      <c r="Q28" s="29" t="s">
        <v>98</v>
      </c>
      <c r="U28" s="31">
        <v>2031</v>
      </c>
    </row>
    <row r="29" spans="2:23" s="6" customFormat="1" ht="15">
      <c r="B29" s="25"/>
      <c r="C29" s="20" t="s">
        <v>71</v>
      </c>
      <c r="D29" s="26" t="s">
        <v>72</v>
      </c>
      <c r="E29" s="166" t="s">
        <v>73</v>
      </c>
      <c r="F29" s="166"/>
      <c r="G29" s="166" t="s">
        <v>74</v>
      </c>
      <c r="H29" s="166"/>
      <c r="P29" s="27"/>
      <c r="Q29" s="32"/>
      <c r="R29" s="32"/>
      <c r="S29" s="32"/>
      <c r="T29" s="32"/>
      <c r="U29" s="31">
        <v>2032</v>
      </c>
      <c r="V29" s="32"/>
      <c r="W29" s="32"/>
    </row>
    <row r="30" spans="2:21" ht="15">
      <c r="B30" s="21" t="s">
        <v>75</v>
      </c>
      <c r="C30" s="5"/>
      <c r="D30" s="5"/>
      <c r="E30" s="166"/>
      <c r="F30" s="166"/>
      <c r="G30" s="166"/>
      <c r="H30" s="166"/>
      <c r="U30" s="31">
        <v>2033</v>
      </c>
    </row>
    <row r="31" spans="2:21" ht="15">
      <c r="B31" s="21" t="s">
        <v>76</v>
      </c>
      <c r="C31" s="5"/>
      <c r="D31" s="5"/>
      <c r="E31" s="166"/>
      <c r="F31" s="166"/>
      <c r="G31" s="166"/>
      <c r="H31" s="166"/>
      <c r="U31" s="31">
        <v>2034</v>
      </c>
    </row>
    <row r="32" spans="2:21" ht="15">
      <c r="B32" s="21" t="s">
        <v>77</v>
      </c>
      <c r="C32" s="5"/>
      <c r="D32" s="5"/>
      <c r="E32" s="166"/>
      <c r="F32" s="166"/>
      <c r="G32" s="166"/>
      <c r="H32" s="166"/>
      <c r="U32" s="31">
        <v>2035</v>
      </c>
    </row>
    <row r="33" ht="15">
      <c r="U33" s="31">
        <v>2036</v>
      </c>
    </row>
    <row r="34" ht="15">
      <c r="U34" s="31">
        <v>2037</v>
      </c>
    </row>
    <row r="35" ht="15">
      <c r="U35" s="31">
        <v>2038</v>
      </c>
    </row>
    <row r="36" ht="15">
      <c r="U36" s="31">
        <f aca="true" t="shared" si="0" ref="U36:U37">+U35+1</f>
        <v>2039</v>
      </c>
    </row>
    <row r="37" ht="15">
      <c r="U37" s="31">
        <f t="shared" si="0"/>
        <v>2040</v>
      </c>
    </row>
    <row r="38" ht="15">
      <c r="U38" s="31"/>
    </row>
    <row r="39" ht="15">
      <c r="V39" s="31"/>
    </row>
  </sheetData>
  <mergeCells count="16">
    <mergeCell ref="G29:H29"/>
    <mergeCell ref="E29:F29"/>
    <mergeCell ref="E30:F30"/>
    <mergeCell ref="E31:F31"/>
    <mergeCell ref="E32:F32"/>
    <mergeCell ref="G30:H30"/>
    <mergeCell ref="G31:H31"/>
    <mergeCell ref="G32:H32"/>
    <mergeCell ref="D13:E13"/>
    <mergeCell ref="D2:E2"/>
    <mergeCell ref="F2:H2"/>
    <mergeCell ref="D3:E3"/>
    <mergeCell ref="F3:H3"/>
    <mergeCell ref="D4:E5"/>
    <mergeCell ref="F4:H4"/>
    <mergeCell ref="F5:H5"/>
  </mergeCells>
  <dataValidations count="4">
    <dataValidation type="list" allowBlank="1" showInputMessage="1" showErrorMessage="1" sqref="D17">
      <formula1>$T$14:$T$16</formula1>
    </dataValidation>
    <dataValidation type="list" allowBlank="1" showInputMessage="1" showErrorMessage="1" sqref="D14">
      <formula1>$Q$13:$Q$18</formula1>
    </dataValidation>
    <dataValidation type="list" allowBlank="1" showInputMessage="1" showErrorMessage="1" sqref="D15">
      <formula1>$R$14:$R$17</formula1>
    </dataValidation>
    <dataValidation type="list" allowBlank="1" showInputMessage="1" showErrorMessage="1" sqref="D19">
      <formula1>$U$14:$U$38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000396251678"/>
  </sheetPr>
  <dimension ref="B1:AE1029"/>
  <sheetViews>
    <sheetView showGridLines="0" tabSelected="1" zoomScale="80" zoomScaleNormal="80" workbookViewId="0" topLeftCell="A10">
      <selection activeCell="F29" sqref="F29"/>
    </sheetView>
  </sheetViews>
  <sheetFormatPr defaultColWidth="11.421875" defaultRowHeight="15"/>
  <cols>
    <col min="1" max="1" width="7.57421875" style="41" customWidth="1"/>
    <col min="2" max="2" width="20.57421875" style="41" customWidth="1"/>
    <col min="3" max="3" width="19.421875" style="41" customWidth="1"/>
    <col min="4" max="4" width="24.421875" style="41" customWidth="1"/>
    <col min="5" max="5" width="46.28125" style="41" customWidth="1"/>
    <col min="6" max="6" width="25.421875" style="148" customWidth="1"/>
    <col min="7" max="7" width="23.57421875" style="148" customWidth="1"/>
    <col min="8" max="8" width="12.140625" style="41" customWidth="1"/>
    <col min="9" max="9" width="13.140625" style="41" customWidth="1"/>
    <col min="10" max="10" width="11.421875" style="41" customWidth="1"/>
    <col min="11" max="11" width="10.28125" style="41" bestFit="1" customWidth="1"/>
    <col min="12" max="12" width="8.7109375" style="41" customWidth="1"/>
    <col min="13" max="13" width="17.421875" style="41" bestFit="1" customWidth="1"/>
    <col min="14" max="15" width="11.421875" style="41" customWidth="1"/>
    <col min="16" max="16" width="12.7109375" style="41" customWidth="1"/>
    <col min="17" max="17" width="12.8515625" style="41" customWidth="1"/>
    <col min="18" max="23" width="11.421875" style="41" customWidth="1"/>
    <col min="24" max="24" width="12.7109375" style="41" customWidth="1"/>
    <col min="25" max="25" width="12.8515625" style="41" customWidth="1"/>
    <col min="26" max="16384" width="11.421875" style="41" customWidth="1"/>
  </cols>
  <sheetData>
    <row r="1" spans="6:7" ht="15">
      <c r="F1" s="119"/>
      <c r="G1" s="119"/>
    </row>
    <row r="2" spans="2:7" ht="27.6">
      <c r="B2" s="37"/>
      <c r="C2" s="38" t="s">
        <v>86</v>
      </c>
      <c r="D2" s="39" t="s">
        <v>592</v>
      </c>
      <c r="E2" s="40"/>
      <c r="F2" s="132"/>
      <c r="G2" s="132"/>
    </row>
    <row r="3" spans="2:7" ht="27.6">
      <c r="B3" s="42"/>
      <c r="C3" s="38" t="s">
        <v>87</v>
      </c>
      <c r="D3" s="39" t="s">
        <v>88</v>
      </c>
      <c r="E3" s="40"/>
      <c r="F3" s="132"/>
      <c r="G3" s="132"/>
    </row>
    <row r="4" spans="2:7" ht="15">
      <c r="B4" s="42"/>
      <c r="C4" s="177" t="s">
        <v>107</v>
      </c>
      <c r="D4" s="39" t="s">
        <v>104</v>
      </c>
      <c r="E4" s="181"/>
      <c r="F4" s="132"/>
      <c r="G4" s="132"/>
    </row>
    <row r="5" spans="2:7" ht="15">
      <c r="B5" s="43"/>
      <c r="C5" s="178"/>
      <c r="D5" s="44" t="s">
        <v>581</v>
      </c>
      <c r="E5" s="181"/>
      <c r="F5" s="132"/>
      <c r="G5" s="132"/>
    </row>
    <row r="6" spans="6:7" ht="15">
      <c r="F6" s="119"/>
      <c r="G6" s="119"/>
    </row>
    <row r="7" spans="2:7" ht="16.5" customHeight="1">
      <c r="B7" s="45"/>
      <c r="C7" s="45"/>
      <c r="D7" s="45"/>
      <c r="E7" s="46"/>
      <c r="F7" s="47"/>
      <c r="G7" s="47"/>
    </row>
    <row r="8" spans="5:7" ht="16.5" customHeight="1">
      <c r="E8" s="46"/>
      <c r="F8" s="47"/>
      <c r="G8" s="47"/>
    </row>
    <row r="9" spans="5:7" ht="16.5" customHeight="1">
      <c r="E9" s="46"/>
      <c r="F9" s="47"/>
      <c r="G9" s="47"/>
    </row>
    <row r="10" spans="5:7" ht="16.5" customHeight="1">
      <c r="E10" s="46"/>
      <c r="F10" s="47"/>
      <c r="G10" s="47"/>
    </row>
    <row r="11" spans="5:7" ht="15.6">
      <c r="E11" s="46"/>
      <c r="F11" s="47"/>
      <c r="G11" s="47"/>
    </row>
    <row r="12" spans="2:31" s="49" customFormat="1" ht="22.8">
      <c r="B12" s="48" t="s">
        <v>106</v>
      </c>
      <c r="C12" s="48"/>
      <c r="D12" s="48"/>
      <c r="F12" s="50"/>
      <c r="G12" s="50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</row>
    <row r="13" spans="2:31" s="49" customFormat="1" ht="33" customHeight="1" thickBot="1">
      <c r="B13" s="52" t="str">
        <f>+Parámetros!D14</f>
        <v>07 COOPESANTOS</v>
      </c>
      <c r="C13" s="52"/>
      <c r="D13" s="52"/>
      <c r="F13" s="50"/>
      <c r="G13" s="50"/>
      <c r="H13" s="51"/>
      <c r="I13" s="51"/>
      <c r="J13" s="51"/>
      <c r="K13" s="53"/>
      <c r="L13" s="53"/>
      <c r="M13" s="51"/>
      <c r="N13" s="51"/>
      <c r="O13" s="51"/>
      <c r="P13" s="51"/>
      <c r="Q13" s="51"/>
      <c r="R13" s="51"/>
      <c r="S13" s="53"/>
      <c r="T13" s="53"/>
      <c r="U13" s="51"/>
      <c r="V13" s="51"/>
      <c r="W13" s="51"/>
      <c r="X13" s="51"/>
      <c r="Y13" s="51"/>
      <c r="Z13" s="51"/>
      <c r="AA13" s="53"/>
      <c r="AB13" s="53"/>
      <c r="AC13" s="51"/>
      <c r="AD13" s="51"/>
      <c r="AE13" s="51"/>
    </row>
    <row r="14" spans="2:31" s="49" customFormat="1" ht="22.2" customHeight="1">
      <c r="B14" s="54" t="str">
        <f>+Parámetros!D15</f>
        <v>Gastos del sistema de transmisión</v>
      </c>
      <c r="C14" s="54"/>
      <c r="D14" s="54"/>
      <c r="F14" s="50"/>
      <c r="G14" s="50"/>
      <c r="H14" s="51"/>
      <c r="I14" s="51"/>
      <c r="J14" s="51"/>
      <c r="K14" s="167" t="s">
        <v>9</v>
      </c>
      <c r="L14" s="168"/>
      <c r="M14" s="51"/>
      <c r="N14" s="51"/>
      <c r="O14" s="51"/>
      <c r="P14" s="51"/>
      <c r="Q14" s="51"/>
      <c r="R14" s="51"/>
      <c r="S14" s="167" t="s">
        <v>9</v>
      </c>
      <c r="T14" s="168"/>
      <c r="U14" s="51"/>
      <c r="V14" s="51"/>
      <c r="W14" s="51"/>
      <c r="X14" s="51"/>
      <c r="Y14" s="51"/>
      <c r="Z14" s="51"/>
      <c r="AA14" s="167" t="s">
        <v>9</v>
      </c>
      <c r="AB14" s="168"/>
      <c r="AC14" s="51"/>
      <c r="AD14" s="51"/>
      <c r="AE14" s="51"/>
    </row>
    <row r="15" spans="2:31" s="49" customFormat="1" ht="15">
      <c r="B15" s="54" t="str">
        <f>+Parámetros!D16</f>
        <v>Colones</v>
      </c>
      <c r="C15" s="54"/>
      <c r="D15" s="54"/>
      <c r="F15" s="50"/>
      <c r="G15" s="50"/>
      <c r="H15" s="51"/>
      <c r="I15" s="51"/>
      <c r="J15" s="51"/>
      <c r="K15" s="55" t="s">
        <v>10</v>
      </c>
      <c r="L15" s="56">
        <f>+Parámetros!E21</f>
        <v>0.04</v>
      </c>
      <c r="M15" s="51"/>
      <c r="N15" s="51"/>
      <c r="O15" s="51"/>
      <c r="P15" s="51"/>
      <c r="Q15" s="51"/>
      <c r="R15" s="51"/>
      <c r="S15" s="55" t="s">
        <v>10</v>
      </c>
      <c r="T15" s="56">
        <f>+Parámetros!E22</f>
        <v>0.04</v>
      </c>
      <c r="U15" s="51"/>
      <c r="V15" s="51"/>
      <c r="W15" s="51"/>
      <c r="X15" s="51"/>
      <c r="Y15" s="51"/>
      <c r="Z15" s="51"/>
      <c r="AA15" s="55" t="s">
        <v>10</v>
      </c>
      <c r="AB15" s="56">
        <f>+Parámetros!E22</f>
        <v>0.04</v>
      </c>
      <c r="AC15" s="51"/>
      <c r="AD15" s="51"/>
      <c r="AE15" s="51"/>
    </row>
    <row r="16" spans="2:31" s="49" customFormat="1" ht="15">
      <c r="B16" s="54" t="str">
        <f>+Parámetros!D17</f>
        <v>Datos en miles de colones</v>
      </c>
      <c r="C16" s="54"/>
      <c r="D16" s="54"/>
      <c r="F16" s="50"/>
      <c r="G16" s="50"/>
      <c r="H16" s="51"/>
      <c r="I16" s="51"/>
      <c r="J16" s="51"/>
      <c r="K16" s="55" t="s">
        <v>97</v>
      </c>
      <c r="L16" s="56">
        <f>+Parámetros!F21</f>
        <v>0</v>
      </c>
      <c r="M16" s="51"/>
      <c r="N16" s="51"/>
      <c r="O16" s="51"/>
      <c r="P16" s="51"/>
      <c r="Q16" s="51"/>
      <c r="R16" s="51"/>
      <c r="S16" s="55" t="s">
        <v>97</v>
      </c>
      <c r="T16" s="56">
        <f>+Parámetros!F22</f>
        <v>0</v>
      </c>
      <c r="U16" s="51"/>
      <c r="V16" s="51"/>
      <c r="W16" s="51"/>
      <c r="X16" s="51"/>
      <c r="Y16" s="51"/>
      <c r="Z16" s="51"/>
      <c r="AA16" s="55" t="s">
        <v>97</v>
      </c>
      <c r="AB16" s="56">
        <f>+Parámetros!N22</f>
        <v>0</v>
      </c>
      <c r="AC16" s="51"/>
      <c r="AD16" s="51"/>
      <c r="AE16" s="51"/>
    </row>
    <row r="17" spans="3:31" s="49" customFormat="1" ht="12.6" customHeight="1" thickBot="1">
      <c r="C17" s="54"/>
      <c r="D17" s="54"/>
      <c r="F17" s="50"/>
      <c r="G17" s="50"/>
      <c r="H17" s="51"/>
      <c r="I17" s="51"/>
      <c r="J17" s="51"/>
      <c r="K17" s="57" t="s">
        <v>98</v>
      </c>
      <c r="L17" s="58">
        <f>+Parámetros!G21</f>
        <v>0</v>
      </c>
      <c r="M17" s="51"/>
      <c r="N17" s="51"/>
      <c r="O17" s="51"/>
      <c r="P17" s="51"/>
      <c r="Q17" s="51"/>
      <c r="R17" s="51"/>
      <c r="S17" s="57" t="s">
        <v>98</v>
      </c>
      <c r="T17" s="58">
        <f>+Parámetros!G22</f>
        <v>0</v>
      </c>
      <c r="U17" s="51"/>
      <c r="V17" s="51"/>
      <c r="W17" s="51"/>
      <c r="X17" s="51"/>
      <c r="Y17" s="51"/>
      <c r="Z17" s="51"/>
      <c r="AA17" s="57" t="s">
        <v>98</v>
      </c>
      <c r="AB17" s="58">
        <f>+Parámetros!O22</f>
        <v>0</v>
      </c>
      <c r="AC17" s="51"/>
      <c r="AD17" s="51"/>
      <c r="AE17" s="51"/>
    </row>
    <row r="18" spans="2:31" s="49" customFormat="1" ht="20.4" customHeight="1">
      <c r="B18" s="59"/>
      <c r="C18" s="59"/>
      <c r="D18" s="59"/>
      <c r="F18" s="186" t="s">
        <v>588</v>
      </c>
      <c r="G18" s="186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</row>
    <row r="19" spans="2:31" s="51" customFormat="1" ht="30" customHeight="1">
      <c r="B19" s="179" t="s">
        <v>585</v>
      </c>
      <c r="C19" s="180"/>
      <c r="D19" s="179" t="s">
        <v>587</v>
      </c>
      <c r="E19" s="180"/>
      <c r="F19" s="184">
        <v>2017</v>
      </c>
      <c r="G19" s="185"/>
      <c r="H19" s="169">
        <f>+Parámetros!D20</f>
        <v>2018</v>
      </c>
      <c r="I19" s="170"/>
      <c r="J19" s="170"/>
      <c r="K19" s="170"/>
      <c r="L19" s="171"/>
      <c r="M19" s="172" t="str">
        <f>+CONCATENATE(F19,"-",H19)</f>
        <v>2017-2018</v>
      </c>
      <c r="N19" s="172"/>
      <c r="O19" s="172"/>
      <c r="P19" s="169">
        <f>+Parámetros!D21</f>
        <v>2019</v>
      </c>
      <c r="Q19" s="170"/>
      <c r="R19" s="170"/>
      <c r="S19" s="170"/>
      <c r="T19" s="171"/>
      <c r="U19" s="172" t="str">
        <f>+CONCATENATE(H19,"-",P19)</f>
        <v>2018-2019</v>
      </c>
      <c r="V19" s="172"/>
      <c r="W19" s="172"/>
      <c r="X19" s="169">
        <f>+Parámetros!D22</f>
        <v>2020</v>
      </c>
      <c r="Y19" s="170"/>
      <c r="Z19" s="170"/>
      <c r="AA19" s="170"/>
      <c r="AB19" s="171"/>
      <c r="AC19" s="172" t="str">
        <f>+CONCATENATE(P19,"-",X19)</f>
        <v>2019-2020</v>
      </c>
      <c r="AD19" s="172"/>
      <c r="AE19" s="172"/>
    </row>
    <row r="20" spans="2:31" s="51" customFormat="1" ht="41.25" customHeight="1">
      <c r="B20" s="60" t="s">
        <v>63</v>
      </c>
      <c r="C20" s="60" t="s">
        <v>586</v>
      </c>
      <c r="D20" s="60" t="s">
        <v>63</v>
      </c>
      <c r="E20" s="60" t="s">
        <v>62</v>
      </c>
      <c r="F20" s="182" t="s">
        <v>589</v>
      </c>
      <c r="G20" s="182" t="s">
        <v>590</v>
      </c>
      <c r="H20" s="173" t="s">
        <v>577</v>
      </c>
      <c r="I20" s="173" t="s">
        <v>578</v>
      </c>
      <c r="J20" s="175" t="s">
        <v>590</v>
      </c>
      <c r="K20" s="61" t="s">
        <v>13</v>
      </c>
      <c r="L20" s="176" t="s">
        <v>14</v>
      </c>
      <c r="M20" s="172" t="s">
        <v>12</v>
      </c>
      <c r="N20" s="172"/>
      <c r="O20" s="62" t="s">
        <v>78</v>
      </c>
      <c r="P20" s="173" t="s">
        <v>577</v>
      </c>
      <c r="Q20" s="173" t="s">
        <v>578</v>
      </c>
      <c r="R20" s="175" t="s">
        <v>590</v>
      </c>
      <c r="S20" s="61" t="s">
        <v>13</v>
      </c>
      <c r="T20" s="176" t="s">
        <v>14</v>
      </c>
      <c r="U20" s="172" t="s">
        <v>12</v>
      </c>
      <c r="V20" s="172"/>
      <c r="W20" s="62" t="s">
        <v>78</v>
      </c>
      <c r="X20" s="173" t="s">
        <v>577</v>
      </c>
      <c r="Y20" s="173" t="s">
        <v>578</v>
      </c>
      <c r="Z20" s="175" t="s">
        <v>590</v>
      </c>
      <c r="AA20" s="61" t="s">
        <v>13</v>
      </c>
      <c r="AB20" s="176" t="s">
        <v>14</v>
      </c>
      <c r="AC20" s="172" t="s">
        <v>12</v>
      </c>
      <c r="AD20" s="172"/>
      <c r="AE20" s="62" t="s">
        <v>78</v>
      </c>
    </row>
    <row r="21" spans="2:31" s="51" customFormat="1" ht="42.75" customHeight="1">
      <c r="B21" s="60" t="s">
        <v>11</v>
      </c>
      <c r="C21" s="60"/>
      <c r="D21" s="60" t="s">
        <v>11</v>
      </c>
      <c r="E21" s="60" t="s">
        <v>11</v>
      </c>
      <c r="F21" s="183"/>
      <c r="G21" s="183"/>
      <c r="H21" s="174"/>
      <c r="I21" s="174"/>
      <c r="J21" s="175"/>
      <c r="K21" s="63" t="s">
        <v>30</v>
      </c>
      <c r="L21" s="176"/>
      <c r="M21" s="62" t="s">
        <v>79</v>
      </c>
      <c r="N21" s="62" t="s">
        <v>80</v>
      </c>
      <c r="O21" s="62" t="s">
        <v>15</v>
      </c>
      <c r="P21" s="174"/>
      <c r="Q21" s="174"/>
      <c r="R21" s="175"/>
      <c r="S21" s="63" t="s">
        <v>30</v>
      </c>
      <c r="T21" s="176"/>
      <c r="U21" s="62" t="s">
        <v>79</v>
      </c>
      <c r="V21" s="62" t="s">
        <v>80</v>
      </c>
      <c r="W21" s="62" t="s">
        <v>15</v>
      </c>
      <c r="X21" s="174"/>
      <c r="Y21" s="174"/>
      <c r="Z21" s="175"/>
      <c r="AA21" s="63" t="s">
        <v>30</v>
      </c>
      <c r="AB21" s="176"/>
      <c r="AC21" s="62" t="s">
        <v>79</v>
      </c>
      <c r="AD21" s="62" t="s">
        <v>80</v>
      </c>
      <c r="AE21" s="62" t="s">
        <v>15</v>
      </c>
    </row>
    <row r="22" spans="2:31" ht="15">
      <c r="B22" s="64"/>
      <c r="C22" s="64"/>
      <c r="D22" s="64"/>
      <c r="E22" s="65" t="s">
        <v>92</v>
      </c>
      <c r="F22" s="134"/>
      <c r="G22" s="134"/>
      <c r="H22" s="64"/>
      <c r="I22" s="64"/>
      <c r="J22" s="66"/>
      <c r="K22" s="64"/>
      <c r="L22" s="64"/>
      <c r="M22" s="64"/>
      <c r="N22" s="64"/>
      <c r="O22" s="64"/>
      <c r="P22" s="64"/>
      <c r="Q22" s="64"/>
      <c r="R22" s="66"/>
      <c r="S22" s="64"/>
      <c r="T22" s="64"/>
      <c r="U22" s="64"/>
      <c r="V22" s="64"/>
      <c r="W22" s="64"/>
      <c r="X22" s="64"/>
      <c r="Y22" s="64"/>
      <c r="Z22" s="66"/>
      <c r="AA22" s="64"/>
      <c r="AB22" s="64"/>
      <c r="AC22" s="64"/>
      <c r="AD22" s="64"/>
      <c r="AE22" s="64"/>
    </row>
    <row r="23" spans="2:31" ht="15">
      <c r="B23" s="64"/>
      <c r="C23" s="64"/>
      <c r="D23" s="68" t="s">
        <v>593</v>
      </c>
      <c r="E23" s="69" t="s">
        <v>594</v>
      </c>
      <c r="F23" s="134"/>
      <c r="G23" s="134"/>
      <c r="H23" s="64"/>
      <c r="I23" s="64"/>
      <c r="J23" s="66"/>
      <c r="K23" s="64"/>
      <c r="L23" s="64"/>
      <c r="M23" s="64"/>
      <c r="N23" s="64"/>
      <c r="O23" s="64"/>
      <c r="P23" s="64"/>
      <c r="Q23" s="64"/>
      <c r="R23" s="66"/>
      <c r="S23" s="64"/>
      <c r="T23" s="64"/>
      <c r="U23" s="64"/>
      <c r="V23" s="64"/>
      <c r="W23" s="64"/>
      <c r="X23" s="64"/>
      <c r="Y23" s="64"/>
      <c r="Z23" s="66"/>
      <c r="AA23" s="64"/>
      <c r="AB23" s="64"/>
      <c r="AC23" s="64"/>
      <c r="AD23" s="64"/>
      <c r="AE23" s="64"/>
    </row>
    <row r="24" spans="2:31" ht="15">
      <c r="B24" s="64"/>
      <c r="C24" s="64"/>
      <c r="D24" s="68" t="s">
        <v>595</v>
      </c>
      <c r="E24" s="69" t="s">
        <v>596</v>
      </c>
      <c r="F24" s="134"/>
      <c r="G24" s="134"/>
      <c r="H24" s="64"/>
      <c r="I24" s="64"/>
      <c r="J24" s="66"/>
      <c r="K24" s="64"/>
      <c r="L24" s="64"/>
      <c r="M24" s="64"/>
      <c r="N24" s="64"/>
      <c r="O24" s="64"/>
      <c r="P24" s="64"/>
      <c r="Q24" s="64"/>
      <c r="R24" s="66"/>
      <c r="S24" s="64"/>
      <c r="T24" s="64"/>
      <c r="U24" s="64"/>
      <c r="V24" s="64"/>
      <c r="W24" s="64"/>
      <c r="X24" s="64"/>
      <c r="Y24" s="64"/>
      <c r="Z24" s="66"/>
      <c r="AA24" s="64"/>
      <c r="AB24" s="64"/>
      <c r="AC24" s="64"/>
      <c r="AD24" s="64"/>
      <c r="AE24" s="64"/>
    </row>
    <row r="25" spans="2:31" ht="15">
      <c r="B25" s="64"/>
      <c r="C25" s="64"/>
      <c r="D25" s="68" t="s">
        <v>597</v>
      </c>
      <c r="E25" s="69" t="s">
        <v>598</v>
      </c>
      <c r="F25" s="134"/>
      <c r="G25" s="134"/>
      <c r="H25" s="64"/>
      <c r="I25" s="64"/>
      <c r="J25" s="66"/>
      <c r="K25" s="64"/>
      <c r="L25" s="64"/>
      <c r="M25" s="64"/>
      <c r="N25" s="64"/>
      <c r="O25" s="64"/>
      <c r="P25" s="64"/>
      <c r="Q25" s="64"/>
      <c r="R25" s="66"/>
      <c r="S25" s="64"/>
      <c r="T25" s="64"/>
      <c r="U25" s="64"/>
      <c r="V25" s="64"/>
      <c r="W25" s="64"/>
      <c r="X25" s="64"/>
      <c r="Y25" s="64"/>
      <c r="Z25" s="66"/>
      <c r="AA25" s="64"/>
      <c r="AB25" s="64"/>
      <c r="AC25" s="64"/>
      <c r="AD25" s="64"/>
      <c r="AE25" s="64"/>
    </row>
    <row r="26" spans="2:31" ht="15">
      <c r="B26" s="64"/>
      <c r="C26" s="64"/>
      <c r="D26" s="68" t="s">
        <v>599</v>
      </c>
      <c r="E26" s="69" t="s">
        <v>600</v>
      </c>
      <c r="F26" s="134"/>
      <c r="G26" s="134"/>
      <c r="H26" s="64"/>
      <c r="I26" s="64"/>
      <c r="J26" s="66"/>
      <c r="K26" s="64"/>
      <c r="L26" s="64"/>
      <c r="M26" s="64"/>
      <c r="N26" s="64"/>
      <c r="O26" s="64"/>
      <c r="P26" s="64"/>
      <c r="Q26" s="64"/>
      <c r="R26" s="66"/>
      <c r="S26" s="64"/>
      <c r="T26" s="64"/>
      <c r="U26" s="64"/>
      <c r="V26" s="64"/>
      <c r="W26" s="64"/>
      <c r="X26" s="64"/>
      <c r="Y26" s="64"/>
      <c r="Z26" s="66"/>
      <c r="AA26" s="64"/>
      <c r="AB26" s="64"/>
      <c r="AC26" s="64"/>
      <c r="AD26" s="64"/>
      <c r="AE26" s="64"/>
    </row>
    <row r="27" spans="2:31" ht="26.4">
      <c r="B27" s="67"/>
      <c r="C27" s="67"/>
      <c r="D27" s="68" t="s">
        <v>196</v>
      </c>
      <c r="E27" s="69" t="s">
        <v>281</v>
      </c>
      <c r="F27" s="135">
        <f>+F28+F35+F42+F73</f>
        <v>1000000</v>
      </c>
      <c r="G27" s="135">
        <f>+G28+G35+G42+G73</f>
        <v>1000000</v>
      </c>
      <c r="H27" s="71"/>
      <c r="I27" s="71"/>
      <c r="J27" s="122">
        <f>+J28+J35+J42+J73</f>
        <v>0</v>
      </c>
      <c r="K27" s="64"/>
      <c r="L27" s="70"/>
      <c r="M27" s="126">
        <f>+J27-G27</f>
        <v>-1000000</v>
      </c>
      <c r="N27" s="127">
        <f>IF(ISERROR(IF(AND(G27&gt;1,J27=0),0%,IF(AND(G27=0,J27&gt;1),100%,M27/G27))),0,IF(AND(G27&gt;1,J27=0),0%,IF(AND(G27=0,J27&gt;1),100%,M27/G27)))</f>
        <v>0</v>
      </c>
      <c r="O27" s="127">
        <f>+IF($M$381&lt;1,M27/-$M$381,M27/$M$381)</f>
        <v>-1</v>
      </c>
      <c r="P27" s="66"/>
      <c r="Q27" s="66"/>
      <c r="R27" s="122">
        <f>+R28+R35+R42+R73</f>
        <v>0</v>
      </c>
      <c r="S27" s="64"/>
      <c r="T27" s="70"/>
      <c r="U27" s="126">
        <f aca="true" t="shared" si="0" ref="U27:U58">+R27-J27</f>
        <v>0</v>
      </c>
      <c r="V27" s="127">
        <f aca="true" t="shared" si="1" ref="V27:V58">IF(ISERROR(IF(AND(J27&gt;1,R27=0),0%,IF(AND(J27=0,R27&gt;1),100%,U27/J27))),0,IF(AND(J27&gt;1,R27=0),0%,IF(AND(J27=0,R27&gt;1),100%,U27/J27)))</f>
        <v>0</v>
      </c>
      <c r="W27" s="127" t="e">
        <f>+IF($U$381&lt;1,U27/-$U$381,U27/$U$381)</f>
        <v>#DIV/0!</v>
      </c>
      <c r="X27" s="66"/>
      <c r="Y27" s="66"/>
      <c r="Z27" s="122">
        <f>+Z28+Z35+Z42+Z73</f>
        <v>0</v>
      </c>
      <c r="AA27" s="64"/>
      <c r="AB27" s="70"/>
      <c r="AC27" s="126">
        <f aca="true" t="shared" si="2" ref="AC27:AC90">+Z27-R27</f>
        <v>0</v>
      </c>
      <c r="AD27" s="127">
        <f aca="true" t="shared" si="3" ref="AD27:AD90">IF(ISERROR(IF(AND(R27&gt;1,Z27=0),0%,IF(AND(R27=0,Z27&gt;1),100%,AC27/R27))),0,IF(AND(R27&gt;1,Z27=0),0%,IF(AND(R27=0,Z27&gt;1),100%,AC27/R27)))</f>
        <v>0</v>
      </c>
      <c r="AE27" s="127" t="e">
        <f>+IF($AC$381&lt;1,AC27/-$AC$381,AC27/$AC$381)</f>
        <v>#DIV/0!</v>
      </c>
    </row>
    <row r="28" spans="2:31" ht="26.4">
      <c r="B28" s="67"/>
      <c r="C28" s="67"/>
      <c r="D28" s="72" t="s">
        <v>197</v>
      </c>
      <c r="E28" s="73" t="s">
        <v>282</v>
      </c>
      <c r="F28" s="135">
        <f>SUM(F29:F34)</f>
        <v>0</v>
      </c>
      <c r="G28" s="135">
        <f>SUM(G29:G34)</f>
        <v>0</v>
      </c>
      <c r="H28" s="71"/>
      <c r="I28" s="71"/>
      <c r="J28" s="122">
        <f>SUM(J29:J34)</f>
        <v>0</v>
      </c>
      <c r="K28" s="64"/>
      <c r="L28" s="70"/>
      <c r="M28" s="126">
        <f aca="true" t="shared" si="4" ref="M28:M91">+J28-G28</f>
        <v>0</v>
      </c>
      <c r="N28" s="127">
        <f aca="true" t="shared" si="5" ref="N28:N91">IF(ISERROR(IF(AND(G28&gt;1,J28=0),0%,IF(AND(G28=0,J28&gt;1),100%,M28/G28))),0,IF(AND(G28&gt;1,J28=0),0%,IF(AND(G28=0,J28&gt;1),100%,M28/G28)))</f>
        <v>0</v>
      </c>
      <c r="O28" s="127">
        <f aca="true" t="shared" si="6" ref="O28:O91">+IF($M$381&lt;1,M28/-$M$381,M28/$M$381)</f>
        <v>0</v>
      </c>
      <c r="P28" s="66"/>
      <c r="Q28" s="66"/>
      <c r="R28" s="122">
        <f>SUM(R29:R34)</f>
        <v>0</v>
      </c>
      <c r="S28" s="64"/>
      <c r="T28" s="70"/>
      <c r="U28" s="126">
        <f t="shared" si="0"/>
        <v>0</v>
      </c>
      <c r="V28" s="127">
        <f t="shared" si="1"/>
        <v>0</v>
      </c>
      <c r="W28" s="127" t="e">
        <f aca="true" t="shared" si="7" ref="W28:W91">+IF($U$381&lt;1,U28/-$U$381,U28/$U$381)</f>
        <v>#DIV/0!</v>
      </c>
      <c r="X28" s="66"/>
      <c r="Y28" s="66"/>
      <c r="Z28" s="122">
        <f>SUM(Z29:Z34)</f>
        <v>0</v>
      </c>
      <c r="AA28" s="64"/>
      <c r="AB28" s="70"/>
      <c r="AC28" s="126">
        <f t="shared" si="2"/>
        <v>0</v>
      </c>
      <c r="AD28" s="127">
        <f t="shared" si="3"/>
        <v>0</v>
      </c>
      <c r="AE28" s="127" t="e">
        <f aca="true" t="shared" si="8" ref="AE28:AE91">+IF($AC$381&lt;1,AC28/-$AC$381,AC28/$AC$381)</f>
        <v>#DIV/0!</v>
      </c>
    </row>
    <row r="29" spans="2:31" ht="15">
      <c r="B29" s="74"/>
      <c r="C29" s="74"/>
      <c r="D29" s="75" t="s">
        <v>309</v>
      </c>
      <c r="E29" s="76" t="s">
        <v>108</v>
      </c>
      <c r="F29" s="136">
        <f>+VLOOKUP(D29,'[1]Registros'!$B$21:$S$194,18,FALSE)</f>
        <v>0</v>
      </c>
      <c r="G29" s="136">
        <f>+F29</f>
        <v>0</v>
      </c>
      <c r="H29" s="71"/>
      <c r="I29" s="71"/>
      <c r="J29" s="122">
        <f aca="true" t="shared" si="9" ref="J29:J41">+H29+I29</f>
        <v>0</v>
      </c>
      <c r="K29" s="64"/>
      <c r="L29" s="70"/>
      <c r="M29" s="126">
        <f t="shared" si="4"/>
        <v>0</v>
      </c>
      <c r="N29" s="127">
        <f t="shared" si="5"/>
        <v>0</v>
      </c>
      <c r="O29" s="127">
        <f t="shared" si="6"/>
        <v>0</v>
      </c>
      <c r="P29" s="66"/>
      <c r="Q29" s="66"/>
      <c r="R29" s="122">
        <f>+P29+Q29</f>
        <v>0</v>
      </c>
      <c r="S29" s="64"/>
      <c r="T29" s="70"/>
      <c r="U29" s="126">
        <f t="shared" si="0"/>
        <v>0</v>
      </c>
      <c r="V29" s="127">
        <f t="shared" si="1"/>
        <v>0</v>
      </c>
      <c r="W29" s="127" t="e">
        <f t="shared" si="7"/>
        <v>#DIV/0!</v>
      </c>
      <c r="X29" s="66"/>
      <c r="Y29" s="66"/>
      <c r="Z29" s="122">
        <f>+X29+Y29</f>
        <v>0</v>
      </c>
      <c r="AA29" s="64"/>
      <c r="AB29" s="70"/>
      <c r="AC29" s="126">
        <f t="shared" si="2"/>
        <v>0</v>
      </c>
      <c r="AD29" s="127">
        <f t="shared" si="3"/>
        <v>0</v>
      </c>
      <c r="AE29" s="127" t="e">
        <f t="shared" si="8"/>
        <v>#DIV/0!</v>
      </c>
    </row>
    <row r="30" spans="2:31" ht="15">
      <c r="B30" s="74"/>
      <c r="C30" s="74"/>
      <c r="D30" s="75" t="s">
        <v>310</v>
      </c>
      <c r="E30" s="76" t="s">
        <v>109</v>
      </c>
      <c r="F30" s="136">
        <f>+VLOOKUP(D30,'[1]Registros'!$B$21:$S$194,18,FALSE)</f>
        <v>0</v>
      </c>
      <c r="G30" s="136">
        <f aca="true" t="shared" si="10" ref="G30:G34">+F30</f>
        <v>0</v>
      </c>
      <c r="H30" s="71"/>
      <c r="I30" s="71"/>
      <c r="J30" s="122">
        <f t="shared" si="9"/>
        <v>0</v>
      </c>
      <c r="K30" s="64"/>
      <c r="L30" s="70"/>
      <c r="M30" s="126">
        <f t="shared" si="4"/>
        <v>0</v>
      </c>
      <c r="N30" s="127">
        <f t="shared" si="5"/>
        <v>0</v>
      </c>
      <c r="O30" s="127">
        <f t="shared" si="6"/>
        <v>0</v>
      </c>
      <c r="P30" s="66"/>
      <c r="Q30" s="66"/>
      <c r="R30" s="122">
        <f aca="true" t="shared" si="11" ref="R30:R41">+P30+Q30</f>
        <v>0</v>
      </c>
      <c r="S30" s="64"/>
      <c r="T30" s="70"/>
      <c r="U30" s="126">
        <f t="shared" si="0"/>
        <v>0</v>
      </c>
      <c r="V30" s="127">
        <f t="shared" si="1"/>
        <v>0</v>
      </c>
      <c r="W30" s="127" t="e">
        <f t="shared" si="7"/>
        <v>#DIV/0!</v>
      </c>
      <c r="X30" s="66"/>
      <c r="Y30" s="66"/>
      <c r="Z30" s="122">
        <f aca="true" t="shared" si="12" ref="Z30:Z34">+X30+Y30</f>
        <v>0</v>
      </c>
      <c r="AA30" s="64"/>
      <c r="AB30" s="70"/>
      <c r="AC30" s="126">
        <f t="shared" si="2"/>
        <v>0</v>
      </c>
      <c r="AD30" s="127">
        <f t="shared" si="3"/>
        <v>0</v>
      </c>
      <c r="AE30" s="127" t="e">
        <f t="shared" si="8"/>
        <v>#DIV/0!</v>
      </c>
    </row>
    <row r="31" spans="2:31" ht="15">
      <c r="B31" s="74"/>
      <c r="C31" s="74"/>
      <c r="D31" s="75" t="s">
        <v>311</v>
      </c>
      <c r="E31" s="76" t="s">
        <v>110</v>
      </c>
      <c r="F31" s="136">
        <f>+VLOOKUP(D31,'[1]Registros'!$B$21:$S$194,18,FALSE)</f>
        <v>0</v>
      </c>
      <c r="G31" s="136">
        <f t="shared" si="10"/>
        <v>0</v>
      </c>
      <c r="H31" s="71"/>
      <c r="I31" s="71"/>
      <c r="J31" s="122">
        <f t="shared" si="9"/>
        <v>0</v>
      </c>
      <c r="K31" s="64"/>
      <c r="L31" s="70"/>
      <c r="M31" s="126">
        <f t="shared" si="4"/>
        <v>0</v>
      </c>
      <c r="N31" s="127">
        <f t="shared" si="5"/>
        <v>0</v>
      </c>
      <c r="O31" s="127">
        <f t="shared" si="6"/>
        <v>0</v>
      </c>
      <c r="P31" s="66"/>
      <c r="Q31" s="66"/>
      <c r="R31" s="122">
        <f t="shared" si="11"/>
        <v>0</v>
      </c>
      <c r="S31" s="64"/>
      <c r="T31" s="70"/>
      <c r="U31" s="126">
        <f t="shared" si="0"/>
        <v>0</v>
      </c>
      <c r="V31" s="127">
        <f t="shared" si="1"/>
        <v>0</v>
      </c>
      <c r="W31" s="127" t="e">
        <f t="shared" si="7"/>
        <v>#DIV/0!</v>
      </c>
      <c r="X31" s="66"/>
      <c r="Y31" s="66"/>
      <c r="Z31" s="122">
        <f t="shared" si="12"/>
        <v>0</v>
      </c>
      <c r="AA31" s="64"/>
      <c r="AB31" s="70"/>
      <c r="AC31" s="126">
        <f t="shared" si="2"/>
        <v>0</v>
      </c>
      <c r="AD31" s="127">
        <f t="shared" si="3"/>
        <v>0</v>
      </c>
      <c r="AE31" s="127" t="e">
        <f t="shared" si="8"/>
        <v>#DIV/0!</v>
      </c>
    </row>
    <row r="32" spans="2:31" ht="15">
      <c r="B32" s="74"/>
      <c r="C32" s="74"/>
      <c r="D32" s="75" t="s">
        <v>312</v>
      </c>
      <c r="E32" s="76" t="s">
        <v>111</v>
      </c>
      <c r="F32" s="136">
        <f>+VLOOKUP(D32,'[1]Registros'!$B$21:$S$194,18,FALSE)</f>
        <v>0</v>
      </c>
      <c r="G32" s="136">
        <f t="shared" si="10"/>
        <v>0</v>
      </c>
      <c r="H32" s="71"/>
      <c r="I32" s="71"/>
      <c r="J32" s="122">
        <f t="shared" si="9"/>
        <v>0</v>
      </c>
      <c r="K32" s="64"/>
      <c r="L32" s="70"/>
      <c r="M32" s="126">
        <f t="shared" si="4"/>
        <v>0</v>
      </c>
      <c r="N32" s="127">
        <f t="shared" si="5"/>
        <v>0</v>
      </c>
      <c r="O32" s="127">
        <f t="shared" si="6"/>
        <v>0</v>
      </c>
      <c r="P32" s="66"/>
      <c r="Q32" s="66"/>
      <c r="R32" s="122">
        <f t="shared" si="11"/>
        <v>0</v>
      </c>
      <c r="S32" s="64"/>
      <c r="T32" s="70"/>
      <c r="U32" s="126">
        <f t="shared" si="0"/>
        <v>0</v>
      </c>
      <c r="V32" s="127">
        <f t="shared" si="1"/>
        <v>0</v>
      </c>
      <c r="W32" s="127" t="e">
        <f t="shared" si="7"/>
        <v>#DIV/0!</v>
      </c>
      <c r="X32" s="66"/>
      <c r="Y32" s="66"/>
      <c r="Z32" s="122">
        <f t="shared" si="12"/>
        <v>0</v>
      </c>
      <c r="AA32" s="64"/>
      <c r="AB32" s="70"/>
      <c r="AC32" s="126">
        <f t="shared" si="2"/>
        <v>0</v>
      </c>
      <c r="AD32" s="127">
        <f t="shared" si="3"/>
        <v>0</v>
      </c>
      <c r="AE32" s="127" t="e">
        <f t="shared" si="8"/>
        <v>#DIV/0!</v>
      </c>
    </row>
    <row r="33" spans="2:31" ht="15">
      <c r="B33" s="74"/>
      <c r="C33" s="74"/>
      <c r="D33" s="75" t="s">
        <v>313</v>
      </c>
      <c r="E33" s="76" t="s">
        <v>112</v>
      </c>
      <c r="F33" s="136">
        <f>+VLOOKUP(D33,'[1]Registros'!$B$21:$S$194,18,FALSE)</f>
        <v>0</v>
      </c>
      <c r="G33" s="136">
        <f t="shared" si="10"/>
        <v>0</v>
      </c>
      <c r="H33" s="71"/>
      <c r="I33" s="71"/>
      <c r="J33" s="122">
        <f t="shared" si="9"/>
        <v>0</v>
      </c>
      <c r="K33" s="64"/>
      <c r="L33" s="70"/>
      <c r="M33" s="126">
        <f t="shared" si="4"/>
        <v>0</v>
      </c>
      <c r="N33" s="127">
        <f t="shared" si="5"/>
        <v>0</v>
      </c>
      <c r="O33" s="127">
        <f t="shared" si="6"/>
        <v>0</v>
      </c>
      <c r="P33" s="66"/>
      <c r="Q33" s="66"/>
      <c r="R33" s="122">
        <f t="shared" si="11"/>
        <v>0</v>
      </c>
      <c r="S33" s="64"/>
      <c r="T33" s="70"/>
      <c r="U33" s="126">
        <f t="shared" si="0"/>
        <v>0</v>
      </c>
      <c r="V33" s="127">
        <f t="shared" si="1"/>
        <v>0</v>
      </c>
      <c r="W33" s="127" t="e">
        <f t="shared" si="7"/>
        <v>#DIV/0!</v>
      </c>
      <c r="X33" s="66"/>
      <c r="Y33" s="66"/>
      <c r="Z33" s="122">
        <f t="shared" si="12"/>
        <v>0</v>
      </c>
      <c r="AA33" s="64"/>
      <c r="AB33" s="70"/>
      <c r="AC33" s="126">
        <f t="shared" si="2"/>
        <v>0</v>
      </c>
      <c r="AD33" s="127">
        <f t="shared" si="3"/>
        <v>0</v>
      </c>
      <c r="AE33" s="127" t="e">
        <f t="shared" si="8"/>
        <v>#DIV/0!</v>
      </c>
    </row>
    <row r="34" spans="2:31" ht="15">
      <c r="B34" s="74"/>
      <c r="C34" s="74"/>
      <c r="D34" s="75" t="s">
        <v>314</v>
      </c>
      <c r="E34" s="76" t="s">
        <v>98</v>
      </c>
      <c r="F34" s="136">
        <f>+VLOOKUP(D34,'[1]Registros'!$B$21:$S$194,18,FALSE)</f>
        <v>0</v>
      </c>
      <c r="G34" s="136">
        <f t="shared" si="10"/>
        <v>0</v>
      </c>
      <c r="H34" s="71"/>
      <c r="I34" s="71"/>
      <c r="J34" s="122">
        <f t="shared" si="9"/>
        <v>0</v>
      </c>
      <c r="K34" s="64"/>
      <c r="L34" s="70"/>
      <c r="M34" s="126">
        <f t="shared" si="4"/>
        <v>0</v>
      </c>
      <c r="N34" s="127">
        <f t="shared" si="5"/>
        <v>0</v>
      </c>
      <c r="O34" s="127">
        <f t="shared" si="6"/>
        <v>0</v>
      </c>
      <c r="P34" s="66"/>
      <c r="Q34" s="66"/>
      <c r="R34" s="122">
        <f t="shared" si="11"/>
        <v>0</v>
      </c>
      <c r="S34" s="64"/>
      <c r="T34" s="70"/>
      <c r="U34" s="126">
        <f t="shared" si="0"/>
        <v>0</v>
      </c>
      <c r="V34" s="127">
        <f t="shared" si="1"/>
        <v>0</v>
      </c>
      <c r="W34" s="127" t="e">
        <f t="shared" si="7"/>
        <v>#DIV/0!</v>
      </c>
      <c r="X34" s="66"/>
      <c r="Y34" s="66"/>
      <c r="Z34" s="122">
        <f t="shared" si="12"/>
        <v>0</v>
      </c>
      <c r="AA34" s="64"/>
      <c r="AB34" s="70"/>
      <c r="AC34" s="126">
        <f t="shared" si="2"/>
        <v>0</v>
      </c>
      <c r="AD34" s="127">
        <f t="shared" si="3"/>
        <v>0</v>
      </c>
      <c r="AE34" s="127" t="e">
        <f t="shared" si="8"/>
        <v>#DIV/0!</v>
      </c>
    </row>
    <row r="35" spans="2:31" ht="15">
      <c r="B35" s="67"/>
      <c r="C35" s="67"/>
      <c r="D35" s="72" t="s">
        <v>198</v>
      </c>
      <c r="E35" s="73" t="s">
        <v>283</v>
      </c>
      <c r="F35" s="135">
        <f>SUM(F36:F41)</f>
        <v>0</v>
      </c>
      <c r="G35" s="135">
        <f>SUM(G36:G41)</f>
        <v>0</v>
      </c>
      <c r="H35" s="71"/>
      <c r="I35" s="71"/>
      <c r="J35" s="122">
        <f>SUM(J36:J41)</f>
        <v>0</v>
      </c>
      <c r="K35" s="64"/>
      <c r="L35" s="70"/>
      <c r="M35" s="126">
        <f t="shared" si="4"/>
        <v>0</v>
      </c>
      <c r="N35" s="127">
        <f t="shared" si="5"/>
        <v>0</v>
      </c>
      <c r="O35" s="127">
        <f t="shared" si="6"/>
        <v>0</v>
      </c>
      <c r="P35" s="66"/>
      <c r="Q35" s="66"/>
      <c r="R35" s="122">
        <f>SUM(R36:R41)</f>
        <v>0</v>
      </c>
      <c r="S35" s="64"/>
      <c r="T35" s="70"/>
      <c r="U35" s="126">
        <f t="shared" si="0"/>
        <v>0</v>
      </c>
      <c r="V35" s="127">
        <f t="shared" si="1"/>
        <v>0</v>
      </c>
      <c r="W35" s="127" t="e">
        <f t="shared" si="7"/>
        <v>#DIV/0!</v>
      </c>
      <c r="X35" s="66"/>
      <c r="Y35" s="66"/>
      <c r="Z35" s="122">
        <f>SUM(Z36:Z41)</f>
        <v>0</v>
      </c>
      <c r="AA35" s="64"/>
      <c r="AB35" s="70"/>
      <c r="AC35" s="126">
        <f t="shared" si="2"/>
        <v>0</v>
      </c>
      <c r="AD35" s="127">
        <f t="shared" si="3"/>
        <v>0</v>
      </c>
      <c r="AE35" s="127" t="e">
        <f t="shared" si="8"/>
        <v>#DIV/0!</v>
      </c>
    </row>
    <row r="36" spans="2:31" ht="15">
      <c r="B36" s="74"/>
      <c r="C36" s="74"/>
      <c r="D36" s="75" t="s">
        <v>315</v>
      </c>
      <c r="E36" s="76" t="s">
        <v>108</v>
      </c>
      <c r="F36" s="136">
        <f>+VLOOKUP(D36,'[1]Registros'!$B$21:$S$194,18,FALSE)</f>
        <v>0</v>
      </c>
      <c r="G36" s="136">
        <f aca="true" t="shared" si="13" ref="G36:G41">+F36</f>
        <v>0</v>
      </c>
      <c r="H36" s="71"/>
      <c r="I36" s="71"/>
      <c r="J36" s="122">
        <f t="shared" si="9"/>
        <v>0</v>
      </c>
      <c r="K36" s="64"/>
      <c r="L36" s="70"/>
      <c r="M36" s="126">
        <f t="shared" si="4"/>
        <v>0</v>
      </c>
      <c r="N36" s="127">
        <f t="shared" si="5"/>
        <v>0</v>
      </c>
      <c r="O36" s="127">
        <f t="shared" si="6"/>
        <v>0</v>
      </c>
      <c r="P36" s="66"/>
      <c r="Q36" s="66"/>
      <c r="R36" s="122">
        <f t="shared" si="11"/>
        <v>0</v>
      </c>
      <c r="S36" s="64"/>
      <c r="T36" s="70"/>
      <c r="U36" s="126">
        <f t="shared" si="0"/>
        <v>0</v>
      </c>
      <c r="V36" s="127">
        <f t="shared" si="1"/>
        <v>0</v>
      </c>
      <c r="W36" s="127" t="e">
        <f t="shared" si="7"/>
        <v>#DIV/0!</v>
      </c>
      <c r="X36" s="66"/>
      <c r="Y36" s="66"/>
      <c r="Z36" s="122">
        <f aca="true" t="shared" si="14" ref="Z36:Z41">+X36+Y36</f>
        <v>0</v>
      </c>
      <c r="AA36" s="64"/>
      <c r="AB36" s="70"/>
      <c r="AC36" s="126">
        <f t="shared" si="2"/>
        <v>0</v>
      </c>
      <c r="AD36" s="127">
        <f t="shared" si="3"/>
        <v>0</v>
      </c>
      <c r="AE36" s="127" t="e">
        <f t="shared" si="8"/>
        <v>#DIV/0!</v>
      </c>
    </row>
    <row r="37" spans="2:31" ht="15">
      <c r="B37" s="74"/>
      <c r="C37" s="74"/>
      <c r="D37" s="75" t="s">
        <v>316</v>
      </c>
      <c r="E37" s="76" t="s">
        <v>109</v>
      </c>
      <c r="F37" s="136">
        <f>+VLOOKUP(D37,'[1]Registros'!$B$21:$S$194,18,FALSE)</f>
        <v>0</v>
      </c>
      <c r="G37" s="136">
        <f t="shared" si="13"/>
        <v>0</v>
      </c>
      <c r="H37" s="71"/>
      <c r="I37" s="71"/>
      <c r="J37" s="122">
        <f t="shared" si="9"/>
        <v>0</v>
      </c>
      <c r="K37" s="64"/>
      <c r="L37" s="70"/>
      <c r="M37" s="126">
        <f t="shared" si="4"/>
        <v>0</v>
      </c>
      <c r="N37" s="127">
        <f t="shared" si="5"/>
        <v>0</v>
      </c>
      <c r="O37" s="127">
        <f t="shared" si="6"/>
        <v>0</v>
      </c>
      <c r="P37" s="66"/>
      <c r="Q37" s="66"/>
      <c r="R37" s="122">
        <f t="shared" si="11"/>
        <v>0</v>
      </c>
      <c r="S37" s="64"/>
      <c r="T37" s="70"/>
      <c r="U37" s="126">
        <f t="shared" si="0"/>
        <v>0</v>
      </c>
      <c r="V37" s="127">
        <f t="shared" si="1"/>
        <v>0</v>
      </c>
      <c r="W37" s="127" t="e">
        <f t="shared" si="7"/>
        <v>#DIV/0!</v>
      </c>
      <c r="X37" s="66"/>
      <c r="Y37" s="66"/>
      <c r="Z37" s="122">
        <f t="shared" si="14"/>
        <v>0</v>
      </c>
      <c r="AA37" s="64"/>
      <c r="AB37" s="70"/>
      <c r="AC37" s="126">
        <f t="shared" si="2"/>
        <v>0</v>
      </c>
      <c r="AD37" s="127">
        <f t="shared" si="3"/>
        <v>0</v>
      </c>
      <c r="AE37" s="127" t="e">
        <f t="shared" si="8"/>
        <v>#DIV/0!</v>
      </c>
    </row>
    <row r="38" spans="2:31" ht="15">
      <c r="B38" s="74"/>
      <c r="C38" s="74"/>
      <c r="D38" s="75" t="s">
        <v>317</v>
      </c>
      <c r="E38" s="76" t="s">
        <v>110</v>
      </c>
      <c r="F38" s="136">
        <f>+VLOOKUP(D38,'[1]Registros'!$B$21:$S$194,18,FALSE)</f>
        <v>0</v>
      </c>
      <c r="G38" s="136">
        <f t="shared" si="13"/>
        <v>0</v>
      </c>
      <c r="H38" s="71"/>
      <c r="I38" s="71"/>
      <c r="J38" s="122">
        <f t="shared" si="9"/>
        <v>0</v>
      </c>
      <c r="K38" s="64"/>
      <c r="L38" s="70"/>
      <c r="M38" s="126">
        <f t="shared" si="4"/>
        <v>0</v>
      </c>
      <c r="N38" s="127">
        <f t="shared" si="5"/>
        <v>0</v>
      </c>
      <c r="O38" s="127">
        <f t="shared" si="6"/>
        <v>0</v>
      </c>
      <c r="P38" s="66"/>
      <c r="Q38" s="66"/>
      <c r="R38" s="122">
        <f t="shared" si="11"/>
        <v>0</v>
      </c>
      <c r="S38" s="64"/>
      <c r="T38" s="70"/>
      <c r="U38" s="126">
        <f t="shared" si="0"/>
        <v>0</v>
      </c>
      <c r="V38" s="127">
        <f t="shared" si="1"/>
        <v>0</v>
      </c>
      <c r="W38" s="127" t="e">
        <f t="shared" si="7"/>
        <v>#DIV/0!</v>
      </c>
      <c r="X38" s="66"/>
      <c r="Y38" s="66"/>
      <c r="Z38" s="122">
        <f t="shared" si="14"/>
        <v>0</v>
      </c>
      <c r="AA38" s="64"/>
      <c r="AB38" s="70"/>
      <c r="AC38" s="126">
        <f t="shared" si="2"/>
        <v>0</v>
      </c>
      <c r="AD38" s="127">
        <f t="shared" si="3"/>
        <v>0</v>
      </c>
      <c r="AE38" s="127" t="e">
        <f t="shared" si="8"/>
        <v>#DIV/0!</v>
      </c>
    </row>
    <row r="39" spans="2:31" ht="15">
      <c r="B39" s="74"/>
      <c r="C39" s="74"/>
      <c r="D39" s="75" t="s">
        <v>318</v>
      </c>
      <c r="E39" s="76" t="s">
        <v>111</v>
      </c>
      <c r="F39" s="136">
        <f>+VLOOKUP(D39,'[1]Registros'!$B$21:$S$194,18,FALSE)</f>
        <v>0</v>
      </c>
      <c r="G39" s="136">
        <f t="shared" si="13"/>
        <v>0</v>
      </c>
      <c r="H39" s="71"/>
      <c r="I39" s="71"/>
      <c r="J39" s="122">
        <f t="shared" si="9"/>
        <v>0</v>
      </c>
      <c r="K39" s="64"/>
      <c r="L39" s="70"/>
      <c r="M39" s="126">
        <f t="shared" si="4"/>
        <v>0</v>
      </c>
      <c r="N39" s="127">
        <f t="shared" si="5"/>
        <v>0</v>
      </c>
      <c r="O39" s="127">
        <f t="shared" si="6"/>
        <v>0</v>
      </c>
      <c r="P39" s="66"/>
      <c r="Q39" s="66"/>
      <c r="R39" s="122">
        <f t="shared" si="11"/>
        <v>0</v>
      </c>
      <c r="S39" s="64"/>
      <c r="T39" s="70"/>
      <c r="U39" s="126">
        <f t="shared" si="0"/>
        <v>0</v>
      </c>
      <c r="V39" s="127">
        <f t="shared" si="1"/>
        <v>0</v>
      </c>
      <c r="W39" s="127" t="e">
        <f t="shared" si="7"/>
        <v>#DIV/0!</v>
      </c>
      <c r="X39" s="66"/>
      <c r="Y39" s="66"/>
      <c r="Z39" s="122">
        <f t="shared" si="14"/>
        <v>0</v>
      </c>
      <c r="AA39" s="64"/>
      <c r="AB39" s="70"/>
      <c r="AC39" s="126">
        <f t="shared" si="2"/>
        <v>0</v>
      </c>
      <c r="AD39" s="127">
        <f t="shared" si="3"/>
        <v>0</v>
      </c>
      <c r="AE39" s="127" t="e">
        <f t="shared" si="8"/>
        <v>#DIV/0!</v>
      </c>
    </row>
    <row r="40" spans="2:31" ht="15">
      <c r="B40" s="74"/>
      <c r="C40" s="74"/>
      <c r="D40" s="75" t="s">
        <v>319</v>
      </c>
      <c r="E40" s="76" t="s">
        <v>112</v>
      </c>
      <c r="F40" s="136">
        <f>+VLOOKUP(D40,'[1]Registros'!$B$21:$S$194,18,FALSE)</f>
        <v>0</v>
      </c>
      <c r="G40" s="136">
        <f t="shared" si="13"/>
        <v>0</v>
      </c>
      <c r="H40" s="71"/>
      <c r="I40" s="71"/>
      <c r="J40" s="122">
        <f t="shared" si="9"/>
        <v>0</v>
      </c>
      <c r="K40" s="64"/>
      <c r="L40" s="70"/>
      <c r="M40" s="126">
        <f t="shared" si="4"/>
        <v>0</v>
      </c>
      <c r="N40" s="127">
        <f t="shared" si="5"/>
        <v>0</v>
      </c>
      <c r="O40" s="127">
        <f t="shared" si="6"/>
        <v>0</v>
      </c>
      <c r="P40" s="66"/>
      <c r="Q40" s="66"/>
      <c r="R40" s="122">
        <f t="shared" si="11"/>
        <v>0</v>
      </c>
      <c r="S40" s="64"/>
      <c r="T40" s="70"/>
      <c r="U40" s="126">
        <f t="shared" si="0"/>
        <v>0</v>
      </c>
      <c r="V40" s="127">
        <f t="shared" si="1"/>
        <v>0</v>
      </c>
      <c r="W40" s="127" t="e">
        <f t="shared" si="7"/>
        <v>#DIV/0!</v>
      </c>
      <c r="X40" s="66"/>
      <c r="Y40" s="66"/>
      <c r="Z40" s="122">
        <f t="shared" si="14"/>
        <v>0</v>
      </c>
      <c r="AA40" s="64"/>
      <c r="AB40" s="70"/>
      <c r="AC40" s="126">
        <f t="shared" si="2"/>
        <v>0</v>
      </c>
      <c r="AD40" s="127">
        <f t="shared" si="3"/>
        <v>0</v>
      </c>
      <c r="AE40" s="127" t="e">
        <f t="shared" si="8"/>
        <v>#DIV/0!</v>
      </c>
    </row>
    <row r="41" spans="2:31" ht="15">
      <c r="B41" s="74"/>
      <c r="C41" s="74"/>
      <c r="D41" s="75" t="s">
        <v>320</v>
      </c>
      <c r="E41" s="76" t="s">
        <v>98</v>
      </c>
      <c r="F41" s="136">
        <f>+VLOOKUP(D41,'[1]Registros'!$B$21:$S$194,18,FALSE)</f>
        <v>0</v>
      </c>
      <c r="G41" s="136">
        <f t="shared" si="13"/>
        <v>0</v>
      </c>
      <c r="H41" s="71"/>
      <c r="I41" s="71"/>
      <c r="J41" s="122">
        <f t="shared" si="9"/>
        <v>0</v>
      </c>
      <c r="K41" s="64"/>
      <c r="L41" s="70"/>
      <c r="M41" s="126">
        <f t="shared" si="4"/>
        <v>0</v>
      </c>
      <c r="N41" s="127">
        <f t="shared" si="5"/>
        <v>0</v>
      </c>
      <c r="O41" s="127">
        <f t="shared" si="6"/>
        <v>0</v>
      </c>
      <c r="P41" s="66"/>
      <c r="Q41" s="66"/>
      <c r="R41" s="122">
        <f t="shared" si="11"/>
        <v>0</v>
      </c>
      <c r="S41" s="64"/>
      <c r="T41" s="70"/>
      <c r="U41" s="126">
        <f t="shared" si="0"/>
        <v>0</v>
      </c>
      <c r="V41" s="127">
        <f t="shared" si="1"/>
        <v>0</v>
      </c>
      <c r="W41" s="127" t="e">
        <f t="shared" si="7"/>
        <v>#DIV/0!</v>
      </c>
      <c r="X41" s="66"/>
      <c r="Y41" s="66"/>
      <c r="Z41" s="122">
        <f t="shared" si="14"/>
        <v>0</v>
      </c>
      <c r="AA41" s="64"/>
      <c r="AB41" s="70"/>
      <c r="AC41" s="126">
        <f t="shared" si="2"/>
        <v>0</v>
      </c>
      <c r="AD41" s="127">
        <f t="shared" si="3"/>
        <v>0</v>
      </c>
      <c r="AE41" s="127" t="e">
        <f t="shared" si="8"/>
        <v>#DIV/0!</v>
      </c>
    </row>
    <row r="42" spans="2:31" ht="15">
      <c r="B42" s="74"/>
      <c r="C42" s="74"/>
      <c r="D42" s="72" t="s">
        <v>199</v>
      </c>
      <c r="E42" s="73" t="s">
        <v>113</v>
      </c>
      <c r="F42" s="135">
        <f>+F43+F58</f>
        <v>1000000</v>
      </c>
      <c r="G42" s="135">
        <f>+G43+G58</f>
        <v>1000000</v>
      </c>
      <c r="H42" s="71"/>
      <c r="I42" s="71"/>
      <c r="J42" s="122">
        <f>+J43+J58</f>
        <v>0</v>
      </c>
      <c r="K42" s="64"/>
      <c r="L42" s="70"/>
      <c r="M42" s="126">
        <f t="shared" si="4"/>
        <v>-1000000</v>
      </c>
      <c r="N42" s="127">
        <f t="shared" si="5"/>
        <v>0</v>
      </c>
      <c r="O42" s="127">
        <f t="shared" si="6"/>
        <v>-1</v>
      </c>
      <c r="P42" s="66"/>
      <c r="Q42" s="66"/>
      <c r="R42" s="122">
        <f>+R43+R58</f>
        <v>0</v>
      </c>
      <c r="S42" s="64"/>
      <c r="T42" s="70"/>
      <c r="U42" s="126">
        <f t="shared" si="0"/>
        <v>0</v>
      </c>
      <c r="V42" s="127">
        <f t="shared" si="1"/>
        <v>0</v>
      </c>
      <c r="W42" s="127" t="e">
        <f t="shared" si="7"/>
        <v>#DIV/0!</v>
      </c>
      <c r="X42" s="66"/>
      <c r="Y42" s="66"/>
      <c r="Z42" s="122">
        <f>+Z43+Z58</f>
        <v>0</v>
      </c>
      <c r="AA42" s="64"/>
      <c r="AB42" s="70"/>
      <c r="AC42" s="126">
        <f t="shared" si="2"/>
        <v>0</v>
      </c>
      <c r="AD42" s="127">
        <f t="shared" si="3"/>
        <v>0</v>
      </c>
      <c r="AE42" s="127" t="e">
        <f t="shared" si="8"/>
        <v>#DIV/0!</v>
      </c>
    </row>
    <row r="43" spans="2:31" ht="15">
      <c r="B43" s="74"/>
      <c r="C43" s="74"/>
      <c r="D43" s="77" t="s">
        <v>321</v>
      </c>
      <c r="E43" s="78" t="s">
        <v>284</v>
      </c>
      <c r="F43" s="136">
        <f>+F44+F51</f>
        <v>1000000</v>
      </c>
      <c r="G43" s="136">
        <f>+G44+G51</f>
        <v>1000000</v>
      </c>
      <c r="H43" s="71"/>
      <c r="I43" s="71"/>
      <c r="J43" s="122">
        <f>+J44+J51</f>
        <v>0</v>
      </c>
      <c r="K43" s="64"/>
      <c r="L43" s="70"/>
      <c r="M43" s="126">
        <f t="shared" si="4"/>
        <v>-1000000</v>
      </c>
      <c r="N43" s="127">
        <f t="shared" si="5"/>
        <v>0</v>
      </c>
      <c r="O43" s="127">
        <f t="shared" si="6"/>
        <v>-1</v>
      </c>
      <c r="P43" s="66"/>
      <c r="Q43" s="66"/>
      <c r="R43" s="122">
        <f>+R44+R51</f>
        <v>0</v>
      </c>
      <c r="S43" s="64"/>
      <c r="T43" s="70"/>
      <c r="U43" s="126">
        <f t="shared" si="0"/>
        <v>0</v>
      </c>
      <c r="V43" s="127">
        <f t="shared" si="1"/>
        <v>0</v>
      </c>
      <c r="W43" s="127" t="e">
        <f t="shared" si="7"/>
        <v>#DIV/0!</v>
      </c>
      <c r="X43" s="66"/>
      <c r="Y43" s="66"/>
      <c r="Z43" s="122">
        <f>+Z44+Z51</f>
        <v>0</v>
      </c>
      <c r="AA43" s="64"/>
      <c r="AB43" s="70"/>
      <c r="AC43" s="126">
        <f t="shared" si="2"/>
        <v>0</v>
      </c>
      <c r="AD43" s="127">
        <f t="shared" si="3"/>
        <v>0</v>
      </c>
      <c r="AE43" s="127" t="e">
        <f t="shared" si="8"/>
        <v>#DIV/0!</v>
      </c>
    </row>
    <row r="44" spans="2:31" ht="15">
      <c r="B44" s="74"/>
      <c r="C44" s="74"/>
      <c r="D44" s="79" t="s">
        <v>322</v>
      </c>
      <c r="E44" s="80" t="s">
        <v>285</v>
      </c>
      <c r="F44" s="136">
        <f>SUM(F45:F50)</f>
        <v>1000000</v>
      </c>
      <c r="G44" s="136">
        <f>SUM(G45:G50)</f>
        <v>1000000</v>
      </c>
      <c r="H44" s="71"/>
      <c r="I44" s="71"/>
      <c r="J44" s="122">
        <f>SUM(J45:J50)</f>
        <v>0</v>
      </c>
      <c r="K44" s="64"/>
      <c r="L44" s="70"/>
      <c r="M44" s="126">
        <f t="shared" si="4"/>
        <v>-1000000</v>
      </c>
      <c r="N44" s="127">
        <f t="shared" si="5"/>
        <v>0</v>
      </c>
      <c r="O44" s="127">
        <f t="shared" si="6"/>
        <v>-1</v>
      </c>
      <c r="P44" s="66"/>
      <c r="Q44" s="66"/>
      <c r="R44" s="122">
        <f>SUM(R45:R50)</f>
        <v>0</v>
      </c>
      <c r="S44" s="64"/>
      <c r="T44" s="70"/>
      <c r="U44" s="126">
        <f t="shared" si="0"/>
        <v>0</v>
      </c>
      <c r="V44" s="127">
        <f t="shared" si="1"/>
        <v>0</v>
      </c>
      <c r="W44" s="127" t="e">
        <f t="shared" si="7"/>
        <v>#DIV/0!</v>
      </c>
      <c r="X44" s="66"/>
      <c r="Y44" s="66"/>
      <c r="Z44" s="122">
        <f>SUM(Z45:Z50)</f>
        <v>0</v>
      </c>
      <c r="AA44" s="64"/>
      <c r="AB44" s="70"/>
      <c r="AC44" s="126">
        <f t="shared" si="2"/>
        <v>0</v>
      </c>
      <c r="AD44" s="127">
        <f t="shared" si="3"/>
        <v>0</v>
      </c>
      <c r="AE44" s="127" t="e">
        <f t="shared" si="8"/>
        <v>#DIV/0!</v>
      </c>
    </row>
    <row r="45" spans="2:31" ht="15">
      <c r="B45" s="74"/>
      <c r="C45" s="74"/>
      <c r="D45" s="81" t="s">
        <v>323</v>
      </c>
      <c r="E45" s="82" t="s">
        <v>108</v>
      </c>
      <c r="F45" s="136">
        <f>+VLOOKUP(D45,'[1]Registros'!$B$21:$S$194,18,FALSE)</f>
        <v>0</v>
      </c>
      <c r="G45" s="136">
        <f aca="true" t="shared" si="15" ref="G45:G50">+F45</f>
        <v>0</v>
      </c>
      <c r="H45" s="71"/>
      <c r="I45" s="71"/>
      <c r="J45" s="122">
        <f aca="true" t="shared" si="16" ref="J45:J50">+H45+I45</f>
        <v>0</v>
      </c>
      <c r="K45" s="64"/>
      <c r="L45" s="70"/>
      <c r="M45" s="126">
        <f t="shared" si="4"/>
        <v>0</v>
      </c>
      <c r="N45" s="127">
        <f t="shared" si="5"/>
        <v>0</v>
      </c>
      <c r="O45" s="127">
        <f t="shared" si="6"/>
        <v>0</v>
      </c>
      <c r="P45" s="66"/>
      <c r="Q45" s="66"/>
      <c r="R45" s="122">
        <f aca="true" t="shared" si="17" ref="R45:R50">+P45+Q45</f>
        <v>0</v>
      </c>
      <c r="S45" s="64"/>
      <c r="T45" s="70"/>
      <c r="U45" s="126">
        <f t="shared" si="0"/>
        <v>0</v>
      </c>
      <c r="V45" s="127">
        <f t="shared" si="1"/>
        <v>0</v>
      </c>
      <c r="W45" s="127" t="e">
        <f t="shared" si="7"/>
        <v>#DIV/0!</v>
      </c>
      <c r="X45" s="66"/>
      <c r="Y45" s="66"/>
      <c r="Z45" s="122">
        <f aca="true" t="shared" si="18" ref="Z45:Z50">+X45+Y45</f>
        <v>0</v>
      </c>
      <c r="AA45" s="64"/>
      <c r="AB45" s="70"/>
      <c r="AC45" s="126">
        <f t="shared" si="2"/>
        <v>0</v>
      </c>
      <c r="AD45" s="127">
        <f t="shared" si="3"/>
        <v>0</v>
      </c>
      <c r="AE45" s="127" t="e">
        <f t="shared" si="8"/>
        <v>#DIV/0!</v>
      </c>
    </row>
    <row r="46" spans="2:31" ht="15">
      <c r="B46" s="74"/>
      <c r="C46" s="74"/>
      <c r="D46" s="81" t="s">
        <v>324</v>
      </c>
      <c r="E46" s="82" t="s">
        <v>109</v>
      </c>
      <c r="F46" s="136">
        <f>+VLOOKUP(D46,'[1]Registros'!$B$21:$S$194,18,FALSE)</f>
        <v>0</v>
      </c>
      <c r="G46" s="136">
        <f t="shared" si="15"/>
        <v>0</v>
      </c>
      <c r="H46" s="71"/>
      <c r="I46" s="71"/>
      <c r="J46" s="122">
        <f t="shared" si="16"/>
        <v>0</v>
      </c>
      <c r="K46" s="64"/>
      <c r="L46" s="70"/>
      <c r="M46" s="126">
        <f t="shared" si="4"/>
        <v>0</v>
      </c>
      <c r="N46" s="127">
        <f t="shared" si="5"/>
        <v>0</v>
      </c>
      <c r="O46" s="127">
        <f t="shared" si="6"/>
        <v>0</v>
      </c>
      <c r="P46" s="66"/>
      <c r="Q46" s="66"/>
      <c r="R46" s="122">
        <f t="shared" si="17"/>
        <v>0</v>
      </c>
      <c r="S46" s="64"/>
      <c r="T46" s="70"/>
      <c r="U46" s="126">
        <f t="shared" si="0"/>
        <v>0</v>
      </c>
      <c r="V46" s="127">
        <f t="shared" si="1"/>
        <v>0</v>
      </c>
      <c r="W46" s="127" t="e">
        <f t="shared" si="7"/>
        <v>#DIV/0!</v>
      </c>
      <c r="X46" s="66"/>
      <c r="Y46" s="66"/>
      <c r="Z46" s="122">
        <f t="shared" si="18"/>
        <v>0</v>
      </c>
      <c r="AA46" s="64"/>
      <c r="AB46" s="70"/>
      <c r="AC46" s="126">
        <f t="shared" si="2"/>
        <v>0</v>
      </c>
      <c r="AD46" s="127">
        <f t="shared" si="3"/>
        <v>0</v>
      </c>
      <c r="AE46" s="127" t="e">
        <f t="shared" si="8"/>
        <v>#DIV/0!</v>
      </c>
    </row>
    <row r="47" spans="2:31" ht="15">
      <c r="B47" s="74"/>
      <c r="C47" s="74"/>
      <c r="D47" s="81" t="s">
        <v>325</v>
      </c>
      <c r="E47" s="82" t="s">
        <v>110</v>
      </c>
      <c r="F47" s="136">
        <f>+VLOOKUP(D47,'[1]Registros'!$B$21:$S$194,18,FALSE)</f>
        <v>0</v>
      </c>
      <c r="G47" s="136">
        <f t="shared" si="15"/>
        <v>0</v>
      </c>
      <c r="H47" s="71"/>
      <c r="I47" s="71"/>
      <c r="J47" s="122">
        <f t="shared" si="16"/>
        <v>0</v>
      </c>
      <c r="K47" s="64"/>
      <c r="L47" s="70"/>
      <c r="M47" s="126">
        <f t="shared" si="4"/>
        <v>0</v>
      </c>
      <c r="N47" s="127">
        <f t="shared" si="5"/>
        <v>0</v>
      </c>
      <c r="O47" s="127">
        <f t="shared" si="6"/>
        <v>0</v>
      </c>
      <c r="P47" s="66"/>
      <c r="Q47" s="66"/>
      <c r="R47" s="122">
        <f t="shared" si="17"/>
        <v>0</v>
      </c>
      <c r="S47" s="64"/>
      <c r="T47" s="70"/>
      <c r="U47" s="126">
        <f t="shared" si="0"/>
        <v>0</v>
      </c>
      <c r="V47" s="127">
        <f t="shared" si="1"/>
        <v>0</v>
      </c>
      <c r="W47" s="127" t="e">
        <f t="shared" si="7"/>
        <v>#DIV/0!</v>
      </c>
      <c r="X47" s="66"/>
      <c r="Y47" s="66"/>
      <c r="Z47" s="122">
        <f t="shared" si="18"/>
        <v>0</v>
      </c>
      <c r="AA47" s="64"/>
      <c r="AB47" s="70"/>
      <c r="AC47" s="126">
        <f t="shared" si="2"/>
        <v>0</v>
      </c>
      <c r="AD47" s="127">
        <f t="shared" si="3"/>
        <v>0</v>
      </c>
      <c r="AE47" s="127" t="e">
        <f t="shared" si="8"/>
        <v>#DIV/0!</v>
      </c>
    </row>
    <row r="48" spans="2:31" ht="15">
      <c r="B48" s="74"/>
      <c r="C48" s="74"/>
      <c r="D48" s="81" t="s">
        <v>326</v>
      </c>
      <c r="E48" s="82" t="s">
        <v>111</v>
      </c>
      <c r="F48" s="136">
        <f>+VLOOKUP(D48,'[1]Registros'!$B$21:$S$194,18,FALSE)</f>
        <v>1000000</v>
      </c>
      <c r="G48" s="136">
        <f t="shared" si="15"/>
        <v>1000000</v>
      </c>
      <c r="H48" s="71"/>
      <c r="I48" s="71"/>
      <c r="J48" s="122">
        <f t="shared" si="16"/>
        <v>0</v>
      </c>
      <c r="K48" s="64"/>
      <c r="L48" s="70"/>
      <c r="M48" s="126">
        <f t="shared" si="4"/>
        <v>-1000000</v>
      </c>
      <c r="N48" s="127">
        <f t="shared" si="5"/>
        <v>0</v>
      </c>
      <c r="O48" s="127">
        <f t="shared" si="6"/>
        <v>-1</v>
      </c>
      <c r="P48" s="66"/>
      <c r="Q48" s="66"/>
      <c r="R48" s="122">
        <f t="shared" si="17"/>
        <v>0</v>
      </c>
      <c r="S48" s="64"/>
      <c r="T48" s="70"/>
      <c r="U48" s="126">
        <f t="shared" si="0"/>
        <v>0</v>
      </c>
      <c r="V48" s="127">
        <f t="shared" si="1"/>
        <v>0</v>
      </c>
      <c r="W48" s="127" t="e">
        <f t="shared" si="7"/>
        <v>#DIV/0!</v>
      </c>
      <c r="X48" s="66"/>
      <c r="Y48" s="66"/>
      <c r="Z48" s="122">
        <f t="shared" si="18"/>
        <v>0</v>
      </c>
      <c r="AA48" s="64"/>
      <c r="AB48" s="70"/>
      <c r="AC48" s="126">
        <f t="shared" si="2"/>
        <v>0</v>
      </c>
      <c r="AD48" s="127">
        <f t="shared" si="3"/>
        <v>0</v>
      </c>
      <c r="AE48" s="127" t="e">
        <f t="shared" si="8"/>
        <v>#DIV/0!</v>
      </c>
    </row>
    <row r="49" spans="2:31" ht="15">
      <c r="B49" s="74"/>
      <c r="C49" s="74"/>
      <c r="D49" s="81" t="s">
        <v>327</v>
      </c>
      <c r="E49" s="82" t="s">
        <v>112</v>
      </c>
      <c r="F49" s="136">
        <f>+VLOOKUP(D49,'[1]Registros'!$B$21:$S$194,18,FALSE)</f>
        <v>0</v>
      </c>
      <c r="G49" s="136">
        <f t="shared" si="15"/>
        <v>0</v>
      </c>
      <c r="H49" s="71"/>
      <c r="I49" s="71"/>
      <c r="J49" s="122">
        <f t="shared" si="16"/>
        <v>0</v>
      </c>
      <c r="K49" s="64"/>
      <c r="L49" s="70"/>
      <c r="M49" s="126">
        <f t="shared" si="4"/>
        <v>0</v>
      </c>
      <c r="N49" s="127">
        <f t="shared" si="5"/>
        <v>0</v>
      </c>
      <c r="O49" s="127">
        <f t="shared" si="6"/>
        <v>0</v>
      </c>
      <c r="P49" s="66"/>
      <c r="Q49" s="66"/>
      <c r="R49" s="122">
        <f t="shared" si="17"/>
        <v>0</v>
      </c>
      <c r="S49" s="64"/>
      <c r="T49" s="70"/>
      <c r="U49" s="126">
        <f t="shared" si="0"/>
        <v>0</v>
      </c>
      <c r="V49" s="127">
        <f t="shared" si="1"/>
        <v>0</v>
      </c>
      <c r="W49" s="127" t="e">
        <f t="shared" si="7"/>
        <v>#DIV/0!</v>
      </c>
      <c r="X49" s="66"/>
      <c r="Y49" s="66"/>
      <c r="Z49" s="122">
        <f t="shared" si="18"/>
        <v>0</v>
      </c>
      <c r="AA49" s="64"/>
      <c r="AB49" s="70"/>
      <c r="AC49" s="126">
        <f t="shared" si="2"/>
        <v>0</v>
      </c>
      <c r="AD49" s="127">
        <f t="shared" si="3"/>
        <v>0</v>
      </c>
      <c r="AE49" s="127" t="e">
        <f t="shared" si="8"/>
        <v>#DIV/0!</v>
      </c>
    </row>
    <row r="50" spans="2:31" ht="15">
      <c r="B50" s="74"/>
      <c r="C50" s="74"/>
      <c r="D50" s="81" t="s">
        <v>328</v>
      </c>
      <c r="E50" s="82" t="s">
        <v>98</v>
      </c>
      <c r="F50" s="136">
        <f>+VLOOKUP(D50,'[1]Registros'!$B$21:$S$194,18,FALSE)</f>
        <v>0</v>
      </c>
      <c r="G50" s="136">
        <f t="shared" si="15"/>
        <v>0</v>
      </c>
      <c r="H50" s="71"/>
      <c r="I50" s="71"/>
      <c r="J50" s="122">
        <f t="shared" si="16"/>
        <v>0</v>
      </c>
      <c r="K50" s="64"/>
      <c r="L50" s="70"/>
      <c r="M50" s="126">
        <f t="shared" si="4"/>
        <v>0</v>
      </c>
      <c r="N50" s="127">
        <f t="shared" si="5"/>
        <v>0</v>
      </c>
      <c r="O50" s="127">
        <f t="shared" si="6"/>
        <v>0</v>
      </c>
      <c r="P50" s="66"/>
      <c r="Q50" s="66"/>
      <c r="R50" s="122">
        <f t="shared" si="17"/>
        <v>0</v>
      </c>
      <c r="S50" s="64"/>
      <c r="T50" s="70"/>
      <c r="U50" s="126">
        <f t="shared" si="0"/>
        <v>0</v>
      </c>
      <c r="V50" s="127">
        <f t="shared" si="1"/>
        <v>0</v>
      </c>
      <c r="W50" s="127" t="e">
        <f t="shared" si="7"/>
        <v>#DIV/0!</v>
      </c>
      <c r="X50" s="66"/>
      <c r="Y50" s="66"/>
      <c r="Z50" s="122">
        <f t="shared" si="18"/>
        <v>0</v>
      </c>
      <c r="AA50" s="64"/>
      <c r="AB50" s="70"/>
      <c r="AC50" s="126">
        <f t="shared" si="2"/>
        <v>0</v>
      </c>
      <c r="AD50" s="127">
        <f t="shared" si="3"/>
        <v>0</v>
      </c>
      <c r="AE50" s="127" t="e">
        <f t="shared" si="8"/>
        <v>#DIV/0!</v>
      </c>
    </row>
    <row r="51" spans="2:31" ht="15">
      <c r="B51" s="74"/>
      <c r="C51" s="74"/>
      <c r="D51" s="79" t="s">
        <v>329</v>
      </c>
      <c r="E51" s="80" t="s">
        <v>286</v>
      </c>
      <c r="F51" s="136">
        <f>SUM(F52:F57)</f>
        <v>0</v>
      </c>
      <c r="G51" s="136">
        <f>SUM(G52:G57)</f>
        <v>0</v>
      </c>
      <c r="H51" s="71"/>
      <c r="I51" s="71"/>
      <c r="J51" s="122">
        <f>SUM(J52:J57)</f>
        <v>0</v>
      </c>
      <c r="K51" s="64"/>
      <c r="L51" s="70"/>
      <c r="M51" s="126">
        <f t="shared" si="4"/>
        <v>0</v>
      </c>
      <c r="N51" s="127">
        <f t="shared" si="5"/>
        <v>0</v>
      </c>
      <c r="O51" s="127">
        <f t="shared" si="6"/>
        <v>0</v>
      </c>
      <c r="P51" s="66"/>
      <c r="Q51" s="66"/>
      <c r="R51" s="122">
        <f>SUM(R52:R57)</f>
        <v>0</v>
      </c>
      <c r="S51" s="64"/>
      <c r="T51" s="70"/>
      <c r="U51" s="126">
        <f t="shared" si="0"/>
        <v>0</v>
      </c>
      <c r="V51" s="127">
        <f t="shared" si="1"/>
        <v>0</v>
      </c>
      <c r="W51" s="127" t="e">
        <f t="shared" si="7"/>
        <v>#DIV/0!</v>
      </c>
      <c r="X51" s="66"/>
      <c r="Y51" s="66"/>
      <c r="Z51" s="122">
        <f>SUM(Z52:Z57)</f>
        <v>0</v>
      </c>
      <c r="AA51" s="64"/>
      <c r="AB51" s="70"/>
      <c r="AC51" s="126">
        <f t="shared" si="2"/>
        <v>0</v>
      </c>
      <c r="AD51" s="127">
        <f t="shared" si="3"/>
        <v>0</v>
      </c>
      <c r="AE51" s="127" t="e">
        <f t="shared" si="8"/>
        <v>#DIV/0!</v>
      </c>
    </row>
    <row r="52" spans="2:31" ht="15">
      <c r="B52" s="74"/>
      <c r="C52" s="74"/>
      <c r="D52" s="81" t="s">
        <v>330</v>
      </c>
      <c r="E52" s="82" t="s">
        <v>108</v>
      </c>
      <c r="F52" s="136">
        <f>+VLOOKUP(D52,'[1]Registros'!$B$21:$S$194,18,FALSE)</f>
        <v>0</v>
      </c>
      <c r="G52" s="136">
        <f aca="true" t="shared" si="19" ref="G52:G57">+F52</f>
        <v>0</v>
      </c>
      <c r="H52" s="71"/>
      <c r="I52" s="71"/>
      <c r="J52" s="122">
        <f aca="true" t="shared" si="20" ref="J52:J57">+H52+I52</f>
        <v>0</v>
      </c>
      <c r="K52" s="64"/>
      <c r="L52" s="70"/>
      <c r="M52" s="126">
        <f t="shared" si="4"/>
        <v>0</v>
      </c>
      <c r="N52" s="127">
        <f t="shared" si="5"/>
        <v>0</v>
      </c>
      <c r="O52" s="127">
        <f t="shared" si="6"/>
        <v>0</v>
      </c>
      <c r="P52" s="66"/>
      <c r="Q52" s="66"/>
      <c r="R52" s="122">
        <f aca="true" t="shared" si="21" ref="R52:R57">+P52+Q52</f>
        <v>0</v>
      </c>
      <c r="S52" s="64"/>
      <c r="T52" s="70"/>
      <c r="U52" s="126">
        <f t="shared" si="0"/>
        <v>0</v>
      </c>
      <c r="V52" s="127">
        <f t="shared" si="1"/>
        <v>0</v>
      </c>
      <c r="W52" s="127" t="e">
        <f t="shared" si="7"/>
        <v>#DIV/0!</v>
      </c>
      <c r="X52" s="66"/>
      <c r="Y52" s="66"/>
      <c r="Z52" s="122">
        <f aca="true" t="shared" si="22" ref="Z52:Z57">+X52+Y52</f>
        <v>0</v>
      </c>
      <c r="AA52" s="64"/>
      <c r="AB52" s="70"/>
      <c r="AC52" s="126">
        <f t="shared" si="2"/>
        <v>0</v>
      </c>
      <c r="AD52" s="127">
        <f t="shared" si="3"/>
        <v>0</v>
      </c>
      <c r="AE52" s="127" t="e">
        <f t="shared" si="8"/>
        <v>#DIV/0!</v>
      </c>
    </row>
    <row r="53" spans="2:31" ht="15">
      <c r="B53" s="74"/>
      <c r="C53" s="74"/>
      <c r="D53" s="81" t="s">
        <v>331</v>
      </c>
      <c r="E53" s="82" t="s">
        <v>109</v>
      </c>
      <c r="F53" s="136">
        <f>+VLOOKUP(D53,'[1]Registros'!$B$21:$S$194,18,FALSE)</f>
        <v>0</v>
      </c>
      <c r="G53" s="136">
        <f t="shared" si="19"/>
        <v>0</v>
      </c>
      <c r="H53" s="71"/>
      <c r="I53" s="71"/>
      <c r="J53" s="122">
        <f t="shared" si="20"/>
        <v>0</v>
      </c>
      <c r="K53" s="64"/>
      <c r="L53" s="70"/>
      <c r="M53" s="126">
        <f t="shared" si="4"/>
        <v>0</v>
      </c>
      <c r="N53" s="127">
        <f t="shared" si="5"/>
        <v>0</v>
      </c>
      <c r="O53" s="127">
        <f t="shared" si="6"/>
        <v>0</v>
      </c>
      <c r="P53" s="66"/>
      <c r="Q53" s="66"/>
      <c r="R53" s="122">
        <f t="shared" si="21"/>
        <v>0</v>
      </c>
      <c r="S53" s="64"/>
      <c r="T53" s="70"/>
      <c r="U53" s="126">
        <f t="shared" si="0"/>
        <v>0</v>
      </c>
      <c r="V53" s="127">
        <f t="shared" si="1"/>
        <v>0</v>
      </c>
      <c r="W53" s="127" t="e">
        <f t="shared" si="7"/>
        <v>#DIV/0!</v>
      </c>
      <c r="X53" s="66"/>
      <c r="Y53" s="66"/>
      <c r="Z53" s="122">
        <f t="shared" si="22"/>
        <v>0</v>
      </c>
      <c r="AA53" s="64"/>
      <c r="AB53" s="70"/>
      <c r="AC53" s="126">
        <f t="shared" si="2"/>
        <v>0</v>
      </c>
      <c r="AD53" s="127">
        <f t="shared" si="3"/>
        <v>0</v>
      </c>
      <c r="AE53" s="127" t="e">
        <f t="shared" si="8"/>
        <v>#DIV/0!</v>
      </c>
    </row>
    <row r="54" spans="2:31" ht="15">
      <c r="B54" s="74"/>
      <c r="C54" s="74"/>
      <c r="D54" s="81" t="s">
        <v>332</v>
      </c>
      <c r="E54" s="82" t="s">
        <v>110</v>
      </c>
      <c r="F54" s="136">
        <f>+VLOOKUP(D54,'[1]Registros'!$B$21:$S$194,18,FALSE)</f>
        <v>0</v>
      </c>
      <c r="G54" s="136">
        <f t="shared" si="19"/>
        <v>0</v>
      </c>
      <c r="H54" s="71"/>
      <c r="I54" s="71"/>
      <c r="J54" s="122">
        <f t="shared" si="20"/>
        <v>0</v>
      </c>
      <c r="K54" s="64"/>
      <c r="L54" s="70"/>
      <c r="M54" s="126">
        <f t="shared" si="4"/>
        <v>0</v>
      </c>
      <c r="N54" s="127">
        <f t="shared" si="5"/>
        <v>0</v>
      </c>
      <c r="O54" s="127">
        <f t="shared" si="6"/>
        <v>0</v>
      </c>
      <c r="P54" s="66"/>
      <c r="Q54" s="66"/>
      <c r="R54" s="122">
        <f t="shared" si="21"/>
        <v>0</v>
      </c>
      <c r="S54" s="64"/>
      <c r="T54" s="70"/>
      <c r="U54" s="126">
        <f t="shared" si="0"/>
        <v>0</v>
      </c>
      <c r="V54" s="127">
        <f t="shared" si="1"/>
        <v>0</v>
      </c>
      <c r="W54" s="127" t="e">
        <f t="shared" si="7"/>
        <v>#DIV/0!</v>
      </c>
      <c r="X54" s="66"/>
      <c r="Y54" s="66"/>
      <c r="Z54" s="122">
        <f t="shared" si="22"/>
        <v>0</v>
      </c>
      <c r="AA54" s="64"/>
      <c r="AB54" s="70"/>
      <c r="AC54" s="126">
        <f t="shared" si="2"/>
        <v>0</v>
      </c>
      <c r="AD54" s="127">
        <f t="shared" si="3"/>
        <v>0</v>
      </c>
      <c r="AE54" s="127" t="e">
        <f t="shared" si="8"/>
        <v>#DIV/0!</v>
      </c>
    </row>
    <row r="55" spans="2:31" ht="15">
      <c r="B55" s="74"/>
      <c r="C55" s="74"/>
      <c r="D55" s="81" t="s">
        <v>333</v>
      </c>
      <c r="E55" s="82" t="s">
        <v>111</v>
      </c>
      <c r="F55" s="136">
        <f>+VLOOKUP(D55,'[1]Registros'!$B$21:$S$194,18,FALSE)</f>
        <v>0</v>
      </c>
      <c r="G55" s="136">
        <f t="shared" si="19"/>
        <v>0</v>
      </c>
      <c r="H55" s="71"/>
      <c r="I55" s="71"/>
      <c r="J55" s="122">
        <f t="shared" si="20"/>
        <v>0</v>
      </c>
      <c r="K55" s="64"/>
      <c r="L55" s="70"/>
      <c r="M55" s="126">
        <f t="shared" si="4"/>
        <v>0</v>
      </c>
      <c r="N55" s="127">
        <f t="shared" si="5"/>
        <v>0</v>
      </c>
      <c r="O55" s="127">
        <f t="shared" si="6"/>
        <v>0</v>
      </c>
      <c r="P55" s="66"/>
      <c r="Q55" s="66"/>
      <c r="R55" s="122">
        <f t="shared" si="21"/>
        <v>0</v>
      </c>
      <c r="S55" s="64"/>
      <c r="T55" s="70"/>
      <c r="U55" s="126">
        <f t="shared" si="0"/>
        <v>0</v>
      </c>
      <c r="V55" s="127">
        <f t="shared" si="1"/>
        <v>0</v>
      </c>
      <c r="W55" s="127" t="e">
        <f t="shared" si="7"/>
        <v>#DIV/0!</v>
      </c>
      <c r="X55" s="66"/>
      <c r="Y55" s="66"/>
      <c r="Z55" s="122">
        <f t="shared" si="22"/>
        <v>0</v>
      </c>
      <c r="AA55" s="64"/>
      <c r="AB55" s="70"/>
      <c r="AC55" s="126">
        <f t="shared" si="2"/>
        <v>0</v>
      </c>
      <c r="AD55" s="127">
        <f t="shared" si="3"/>
        <v>0</v>
      </c>
      <c r="AE55" s="127" t="e">
        <f t="shared" si="8"/>
        <v>#DIV/0!</v>
      </c>
    </row>
    <row r="56" spans="2:31" ht="15">
      <c r="B56" s="74"/>
      <c r="C56" s="74"/>
      <c r="D56" s="81" t="s">
        <v>334</v>
      </c>
      <c r="E56" s="82" t="s">
        <v>112</v>
      </c>
      <c r="F56" s="136">
        <f>+VLOOKUP(D56,'[1]Registros'!$B$21:$S$194,18,FALSE)</f>
        <v>0</v>
      </c>
      <c r="G56" s="136">
        <f t="shared" si="19"/>
        <v>0</v>
      </c>
      <c r="H56" s="71"/>
      <c r="I56" s="71"/>
      <c r="J56" s="122">
        <f t="shared" si="20"/>
        <v>0</v>
      </c>
      <c r="K56" s="64"/>
      <c r="L56" s="70"/>
      <c r="M56" s="126">
        <f t="shared" si="4"/>
        <v>0</v>
      </c>
      <c r="N56" s="127">
        <f t="shared" si="5"/>
        <v>0</v>
      </c>
      <c r="O56" s="127">
        <f t="shared" si="6"/>
        <v>0</v>
      </c>
      <c r="P56" s="66"/>
      <c r="Q56" s="66"/>
      <c r="R56" s="122">
        <f t="shared" si="21"/>
        <v>0</v>
      </c>
      <c r="S56" s="64"/>
      <c r="T56" s="70"/>
      <c r="U56" s="126">
        <f t="shared" si="0"/>
        <v>0</v>
      </c>
      <c r="V56" s="127">
        <f t="shared" si="1"/>
        <v>0</v>
      </c>
      <c r="W56" s="127" t="e">
        <f t="shared" si="7"/>
        <v>#DIV/0!</v>
      </c>
      <c r="X56" s="66"/>
      <c r="Y56" s="66"/>
      <c r="Z56" s="122">
        <f t="shared" si="22"/>
        <v>0</v>
      </c>
      <c r="AA56" s="64"/>
      <c r="AB56" s="70"/>
      <c r="AC56" s="126">
        <f t="shared" si="2"/>
        <v>0</v>
      </c>
      <c r="AD56" s="127">
        <f t="shared" si="3"/>
        <v>0</v>
      </c>
      <c r="AE56" s="127" t="e">
        <f t="shared" si="8"/>
        <v>#DIV/0!</v>
      </c>
    </row>
    <row r="57" spans="2:31" ht="15">
      <c r="B57" s="74"/>
      <c r="C57" s="74"/>
      <c r="D57" s="81" t="s">
        <v>335</v>
      </c>
      <c r="E57" s="82" t="s">
        <v>98</v>
      </c>
      <c r="F57" s="136">
        <f>+VLOOKUP(D57,'[1]Registros'!$B$21:$S$194,18,FALSE)</f>
        <v>0</v>
      </c>
      <c r="G57" s="136">
        <f t="shared" si="19"/>
        <v>0</v>
      </c>
      <c r="H57" s="71"/>
      <c r="I57" s="71"/>
      <c r="J57" s="122">
        <f t="shared" si="20"/>
        <v>0</v>
      </c>
      <c r="K57" s="64"/>
      <c r="L57" s="70"/>
      <c r="M57" s="126">
        <f t="shared" si="4"/>
        <v>0</v>
      </c>
      <c r="N57" s="127">
        <f t="shared" si="5"/>
        <v>0</v>
      </c>
      <c r="O57" s="127">
        <f t="shared" si="6"/>
        <v>0</v>
      </c>
      <c r="P57" s="66"/>
      <c r="Q57" s="66"/>
      <c r="R57" s="122">
        <f t="shared" si="21"/>
        <v>0</v>
      </c>
      <c r="S57" s="64"/>
      <c r="T57" s="70"/>
      <c r="U57" s="126">
        <f t="shared" si="0"/>
        <v>0</v>
      </c>
      <c r="V57" s="127">
        <f t="shared" si="1"/>
        <v>0</v>
      </c>
      <c r="W57" s="127" t="e">
        <f t="shared" si="7"/>
        <v>#DIV/0!</v>
      </c>
      <c r="X57" s="66"/>
      <c r="Y57" s="66"/>
      <c r="Z57" s="122">
        <f t="shared" si="22"/>
        <v>0</v>
      </c>
      <c r="AA57" s="64"/>
      <c r="AB57" s="70"/>
      <c r="AC57" s="126">
        <f t="shared" si="2"/>
        <v>0</v>
      </c>
      <c r="AD57" s="127">
        <f t="shared" si="3"/>
        <v>0</v>
      </c>
      <c r="AE57" s="127" t="e">
        <f t="shared" si="8"/>
        <v>#DIV/0!</v>
      </c>
    </row>
    <row r="58" spans="2:31" ht="15">
      <c r="B58" s="74"/>
      <c r="C58" s="74"/>
      <c r="D58" s="77" t="s">
        <v>336</v>
      </c>
      <c r="E58" s="78" t="s">
        <v>287</v>
      </c>
      <c r="F58" s="136">
        <f>+F59+F66</f>
        <v>0</v>
      </c>
      <c r="G58" s="136">
        <f>+G59+G66</f>
        <v>0</v>
      </c>
      <c r="H58" s="71"/>
      <c r="I58" s="71"/>
      <c r="J58" s="122">
        <f>+J59+J66</f>
        <v>0</v>
      </c>
      <c r="K58" s="64"/>
      <c r="L58" s="70"/>
      <c r="M58" s="126">
        <f t="shared" si="4"/>
        <v>0</v>
      </c>
      <c r="N58" s="127">
        <f t="shared" si="5"/>
        <v>0</v>
      </c>
      <c r="O58" s="127">
        <f t="shared" si="6"/>
        <v>0</v>
      </c>
      <c r="P58" s="66"/>
      <c r="Q58" s="66"/>
      <c r="R58" s="122">
        <f>+R59+R66</f>
        <v>0</v>
      </c>
      <c r="S58" s="64"/>
      <c r="T58" s="70"/>
      <c r="U58" s="126">
        <f t="shared" si="0"/>
        <v>0</v>
      </c>
      <c r="V58" s="127">
        <f t="shared" si="1"/>
        <v>0</v>
      </c>
      <c r="W58" s="127" t="e">
        <f t="shared" si="7"/>
        <v>#DIV/0!</v>
      </c>
      <c r="X58" s="66"/>
      <c r="Y58" s="66"/>
      <c r="Z58" s="122">
        <f>+Z59+Z66</f>
        <v>0</v>
      </c>
      <c r="AA58" s="64"/>
      <c r="AB58" s="70"/>
      <c r="AC58" s="126">
        <f t="shared" si="2"/>
        <v>0</v>
      </c>
      <c r="AD58" s="127">
        <f t="shared" si="3"/>
        <v>0</v>
      </c>
      <c r="AE58" s="127" t="e">
        <f t="shared" si="8"/>
        <v>#DIV/0!</v>
      </c>
    </row>
    <row r="59" spans="2:31" ht="15">
      <c r="B59" s="74"/>
      <c r="C59" s="74"/>
      <c r="D59" s="79" t="s">
        <v>337</v>
      </c>
      <c r="E59" s="80" t="s">
        <v>288</v>
      </c>
      <c r="F59" s="136">
        <f>SUM(F60:F65)</f>
        <v>0</v>
      </c>
      <c r="G59" s="136">
        <f>SUM(G60:G65)</f>
        <v>0</v>
      </c>
      <c r="H59" s="71"/>
      <c r="I59" s="71"/>
      <c r="J59" s="122">
        <f>SUM(J60:J65)</f>
        <v>0</v>
      </c>
      <c r="K59" s="64"/>
      <c r="L59" s="70"/>
      <c r="M59" s="126">
        <f t="shared" si="4"/>
        <v>0</v>
      </c>
      <c r="N59" s="127">
        <f t="shared" si="5"/>
        <v>0</v>
      </c>
      <c r="O59" s="127">
        <f t="shared" si="6"/>
        <v>0</v>
      </c>
      <c r="P59" s="66"/>
      <c r="Q59" s="66"/>
      <c r="R59" s="122">
        <f>SUM(R60:R65)</f>
        <v>0</v>
      </c>
      <c r="S59" s="64"/>
      <c r="T59" s="70"/>
      <c r="U59" s="126">
        <f aca="true" t="shared" si="23" ref="U59:U90">+R59-J59</f>
        <v>0</v>
      </c>
      <c r="V59" s="127">
        <f aca="true" t="shared" si="24" ref="V59:V90">IF(ISERROR(IF(AND(J59&gt;1,R59=0),0%,IF(AND(J59=0,R59&gt;1),100%,U59/J59))),0,IF(AND(J59&gt;1,R59=0),0%,IF(AND(J59=0,R59&gt;1),100%,U59/J59)))</f>
        <v>0</v>
      </c>
      <c r="W59" s="127" t="e">
        <f t="shared" si="7"/>
        <v>#DIV/0!</v>
      </c>
      <c r="X59" s="66"/>
      <c r="Y59" s="66"/>
      <c r="Z59" s="122">
        <f>SUM(Z60:Z65)</f>
        <v>0</v>
      </c>
      <c r="AA59" s="64"/>
      <c r="AB59" s="70"/>
      <c r="AC59" s="126">
        <f t="shared" si="2"/>
        <v>0</v>
      </c>
      <c r="AD59" s="127">
        <f t="shared" si="3"/>
        <v>0</v>
      </c>
      <c r="AE59" s="127" t="e">
        <f t="shared" si="8"/>
        <v>#DIV/0!</v>
      </c>
    </row>
    <row r="60" spans="2:31" ht="15">
      <c r="B60" s="74"/>
      <c r="C60" s="74"/>
      <c r="D60" s="81" t="s">
        <v>338</v>
      </c>
      <c r="E60" s="82" t="s">
        <v>108</v>
      </c>
      <c r="F60" s="136">
        <f>+VLOOKUP(D60,'[1]Registros'!$B$21:$S$194,18,FALSE)</f>
        <v>0</v>
      </c>
      <c r="G60" s="136">
        <f aca="true" t="shared" si="25" ref="G60:G65">+F60</f>
        <v>0</v>
      </c>
      <c r="H60" s="71"/>
      <c r="I60" s="71"/>
      <c r="J60" s="122">
        <f aca="true" t="shared" si="26" ref="J60:J65">+H60+I60</f>
        <v>0</v>
      </c>
      <c r="K60" s="64"/>
      <c r="L60" s="70"/>
      <c r="M60" s="126">
        <f t="shared" si="4"/>
        <v>0</v>
      </c>
      <c r="N60" s="127">
        <f t="shared" si="5"/>
        <v>0</v>
      </c>
      <c r="O60" s="127">
        <f t="shared" si="6"/>
        <v>0</v>
      </c>
      <c r="P60" s="66"/>
      <c r="Q60" s="66"/>
      <c r="R60" s="122">
        <f aca="true" t="shared" si="27" ref="R60:R65">+P60+Q60</f>
        <v>0</v>
      </c>
      <c r="S60" s="64"/>
      <c r="T60" s="70"/>
      <c r="U60" s="126">
        <f t="shared" si="23"/>
        <v>0</v>
      </c>
      <c r="V60" s="127">
        <f t="shared" si="24"/>
        <v>0</v>
      </c>
      <c r="W60" s="127" t="e">
        <f t="shared" si="7"/>
        <v>#DIV/0!</v>
      </c>
      <c r="X60" s="66"/>
      <c r="Y60" s="66"/>
      <c r="Z60" s="122">
        <f aca="true" t="shared" si="28" ref="Z60:Z65">+X60+Y60</f>
        <v>0</v>
      </c>
      <c r="AA60" s="64"/>
      <c r="AB60" s="70"/>
      <c r="AC60" s="126">
        <f t="shared" si="2"/>
        <v>0</v>
      </c>
      <c r="AD60" s="127">
        <f t="shared" si="3"/>
        <v>0</v>
      </c>
      <c r="AE60" s="127" t="e">
        <f t="shared" si="8"/>
        <v>#DIV/0!</v>
      </c>
    </row>
    <row r="61" spans="2:31" ht="15">
      <c r="B61" s="74"/>
      <c r="C61" s="74"/>
      <c r="D61" s="81" t="s">
        <v>339</v>
      </c>
      <c r="E61" s="82" t="s">
        <v>109</v>
      </c>
      <c r="F61" s="136">
        <f>+VLOOKUP(D61,'[1]Registros'!$B$21:$S$194,18,FALSE)</f>
        <v>0</v>
      </c>
      <c r="G61" s="136">
        <f t="shared" si="25"/>
        <v>0</v>
      </c>
      <c r="H61" s="71"/>
      <c r="I61" s="71"/>
      <c r="J61" s="122">
        <f t="shared" si="26"/>
        <v>0</v>
      </c>
      <c r="K61" s="64"/>
      <c r="L61" s="70"/>
      <c r="M61" s="126">
        <f t="shared" si="4"/>
        <v>0</v>
      </c>
      <c r="N61" s="127">
        <f t="shared" si="5"/>
        <v>0</v>
      </c>
      <c r="O61" s="127">
        <f t="shared" si="6"/>
        <v>0</v>
      </c>
      <c r="P61" s="66"/>
      <c r="Q61" s="66"/>
      <c r="R61" s="122">
        <f t="shared" si="27"/>
        <v>0</v>
      </c>
      <c r="S61" s="64"/>
      <c r="T61" s="70"/>
      <c r="U61" s="126">
        <f t="shared" si="23"/>
        <v>0</v>
      </c>
      <c r="V61" s="127">
        <f t="shared" si="24"/>
        <v>0</v>
      </c>
      <c r="W61" s="127" t="e">
        <f t="shared" si="7"/>
        <v>#DIV/0!</v>
      </c>
      <c r="X61" s="66"/>
      <c r="Y61" s="66"/>
      <c r="Z61" s="122">
        <f t="shared" si="28"/>
        <v>0</v>
      </c>
      <c r="AA61" s="64"/>
      <c r="AB61" s="70"/>
      <c r="AC61" s="126">
        <f t="shared" si="2"/>
        <v>0</v>
      </c>
      <c r="AD61" s="127">
        <f t="shared" si="3"/>
        <v>0</v>
      </c>
      <c r="AE61" s="127" t="e">
        <f t="shared" si="8"/>
        <v>#DIV/0!</v>
      </c>
    </row>
    <row r="62" spans="2:31" ht="15">
      <c r="B62" s="74"/>
      <c r="C62" s="74"/>
      <c r="D62" s="81" t="s">
        <v>340</v>
      </c>
      <c r="E62" s="82" t="s">
        <v>110</v>
      </c>
      <c r="F62" s="136">
        <f>+VLOOKUP(D62,'[1]Registros'!$B$21:$S$194,18,FALSE)</f>
        <v>0</v>
      </c>
      <c r="G62" s="136">
        <f t="shared" si="25"/>
        <v>0</v>
      </c>
      <c r="H62" s="71"/>
      <c r="I62" s="71"/>
      <c r="J62" s="122">
        <f t="shared" si="26"/>
        <v>0</v>
      </c>
      <c r="K62" s="64"/>
      <c r="L62" s="70"/>
      <c r="M62" s="126">
        <f t="shared" si="4"/>
        <v>0</v>
      </c>
      <c r="N62" s="127">
        <f t="shared" si="5"/>
        <v>0</v>
      </c>
      <c r="O62" s="127">
        <f t="shared" si="6"/>
        <v>0</v>
      </c>
      <c r="P62" s="66"/>
      <c r="Q62" s="66"/>
      <c r="R62" s="122">
        <f t="shared" si="27"/>
        <v>0</v>
      </c>
      <c r="S62" s="64"/>
      <c r="T62" s="70"/>
      <c r="U62" s="126">
        <f t="shared" si="23"/>
        <v>0</v>
      </c>
      <c r="V62" s="127">
        <f t="shared" si="24"/>
        <v>0</v>
      </c>
      <c r="W62" s="127" t="e">
        <f t="shared" si="7"/>
        <v>#DIV/0!</v>
      </c>
      <c r="X62" s="66"/>
      <c r="Y62" s="66"/>
      <c r="Z62" s="122">
        <f t="shared" si="28"/>
        <v>0</v>
      </c>
      <c r="AA62" s="64"/>
      <c r="AB62" s="70"/>
      <c r="AC62" s="126">
        <f t="shared" si="2"/>
        <v>0</v>
      </c>
      <c r="AD62" s="127">
        <f t="shared" si="3"/>
        <v>0</v>
      </c>
      <c r="AE62" s="127" t="e">
        <f t="shared" si="8"/>
        <v>#DIV/0!</v>
      </c>
    </row>
    <row r="63" spans="2:31" ht="15">
      <c r="B63" s="74"/>
      <c r="C63" s="74"/>
      <c r="D63" s="81" t="s">
        <v>341</v>
      </c>
      <c r="E63" s="82" t="s">
        <v>111</v>
      </c>
      <c r="F63" s="136">
        <f>+VLOOKUP(D63,'[1]Registros'!$B$21:$S$194,18,FALSE)</f>
        <v>0</v>
      </c>
      <c r="G63" s="136">
        <f t="shared" si="25"/>
        <v>0</v>
      </c>
      <c r="H63" s="71"/>
      <c r="I63" s="71"/>
      <c r="J63" s="122">
        <f t="shared" si="26"/>
        <v>0</v>
      </c>
      <c r="K63" s="64"/>
      <c r="L63" s="70"/>
      <c r="M63" s="126">
        <f t="shared" si="4"/>
        <v>0</v>
      </c>
      <c r="N63" s="127">
        <f t="shared" si="5"/>
        <v>0</v>
      </c>
      <c r="O63" s="127">
        <f t="shared" si="6"/>
        <v>0</v>
      </c>
      <c r="P63" s="66"/>
      <c r="Q63" s="66"/>
      <c r="R63" s="122">
        <f t="shared" si="27"/>
        <v>0</v>
      </c>
      <c r="S63" s="64"/>
      <c r="T63" s="70"/>
      <c r="U63" s="126">
        <f t="shared" si="23"/>
        <v>0</v>
      </c>
      <c r="V63" s="127">
        <f t="shared" si="24"/>
        <v>0</v>
      </c>
      <c r="W63" s="127" t="e">
        <f t="shared" si="7"/>
        <v>#DIV/0!</v>
      </c>
      <c r="X63" s="66"/>
      <c r="Y63" s="66"/>
      <c r="Z63" s="122">
        <f t="shared" si="28"/>
        <v>0</v>
      </c>
      <c r="AA63" s="64"/>
      <c r="AB63" s="70"/>
      <c r="AC63" s="126">
        <f t="shared" si="2"/>
        <v>0</v>
      </c>
      <c r="AD63" s="127">
        <f t="shared" si="3"/>
        <v>0</v>
      </c>
      <c r="AE63" s="127" t="e">
        <f t="shared" si="8"/>
        <v>#DIV/0!</v>
      </c>
    </row>
    <row r="64" spans="2:31" ht="15">
      <c r="B64" s="74"/>
      <c r="C64" s="74"/>
      <c r="D64" s="81" t="s">
        <v>342</v>
      </c>
      <c r="E64" s="82" t="s">
        <v>112</v>
      </c>
      <c r="F64" s="136">
        <f>+VLOOKUP(D64,'[1]Registros'!$B$21:$S$194,18,FALSE)</f>
        <v>0</v>
      </c>
      <c r="G64" s="136">
        <f t="shared" si="25"/>
        <v>0</v>
      </c>
      <c r="H64" s="71"/>
      <c r="I64" s="71"/>
      <c r="J64" s="122">
        <f t="shared" si="26"/>
        <v>0</v>
      </c>
      <c r="K64" s="64"/>
      <c r="L64" s="70"/>
      <c r="M64" s="126">
        <f t="shared" si="4"/>
        <v>0</v>
      </c>
      <c r="N64" s="127">
        <f t="shared" si="5"/>
        <v>0</v>
      </c>
      <c r="O64" s="127">
        <f t="shared" si="6"/>
        <v>0</v>
      </c>
      <c r="P64" s="66"/>
      <c r="Q64" s="66"/>
      <c r="R64" s="122">
        <f t="shared" si="27"/>
        <v>0</v>
      </c>
      <c r="S64" s="64"/>
      <c r="T64" s="70"/>
      <c r="U64" s="126">
        <f t="shared" si="23"/>
        <v>0</v>
      </c>
      <c r="V64" s="127">
        <f t="shared" si="24"/>
        <v>0</v>
      </c>
      <c r="W64" s="127" t="e">
        <f t="shared" si="7"/>
        <v>#DIV/0!</v>
      </c>
      <c r="X64" s="66"/>
      <c r="Y64" s="66"/>
      <c r="Z64" s="122">
        <f t="shared" si="28"/>
        <v>0</v>
      </c>
      <c r="AA64" s="64"/>
      <c r="AB64" s="70"/>
      <c r="AC64" s="126">
        <f t="shared" si="2"/>
        <v>0</v>
      </c>
      <c r="AD64" s="127">
        <f t="shared" si="3"/>
        <v>0</v>
      </c>
      <c r="AE64" s="127" t="e">
        <f t="shared" si="8"/>
        <v>#DIV/0!</v>
      </c>
    </row>
    <row r="65" spans="2:31" ht="15">
      <c r="B65" s="74"/>
      <c r="C65" s="74"/>
      <c r="D65" s="81" t="s">
        <v>343</v>
      </c>
      <c r="E65" s="82" t="s">
        <v>98</v>
      </c>
      <c r="F65" s="136">
        <f>+VLOOKUP(D65,'[1]Registros'!$B$21:$S$194,18,FALSE)</f>
        <v>0</v>
      </c>
      <c r="G65" s="136">
        <f t="shared" si="25"/>
        <v>0</v>
      </c>
      <c r="H65" s="71"/>
      <c r="I65" s="71"/>
      <c r="J65" s="122">
        <f t="shared" si="26"/>
        <v>0</v>
      </c>
      <c r="K65" s="64"/>
      <c r="L65" s="70"/>
      <c r="M65" s="126">
        <f t="shared" si="4"/>
        <v>0</v>
      </c>
      <c r="N65" s="127">
        <f t="shared" si="5"/>
        <v>0</v>
      </c>
      <c r="O65" s="127">
        <f t="shared" si="6"/>
        <v>0</v>
      </c>
      <c r="P65" s="66"/>
      <c r="Q65" s="66"/>
      <c r="R65" s="122">
        <f t="shared" si="27"/>
        <v>0</v>
      </c>
      <c r="S65" s="64"/>
      <c r="T65" s="70"/>
      <c r="U65" s="126">
        <f t="shared" si="23"/>
        <v>0</v>
      </c>
      <c r="V65" s="127">
        <f t="shared" si="24"/>
        <v>0</v>
      </c>
      <c r="W65" s="127" t="e">
        <f t="shared" si="7"/>
        <v>#DIV/0!</v>
      </c>
      <c r="X65" s="66"/>
      <c r="Y65" s="66"/>
      <c r="Z65" s="122">
        <f t="shared" si="28"/>
        <v>0</v>
      </c>
      <c r="AA65" s="64"/>
      <c r="AB65" s="70"/>
      <c r="AC65" s="126">
        <f t="shared" si="2"/>
        <v>0</v>
      </c>
      <c r="AD65" s="127">
        <f t="shared" si="3"/>
        <v>0</v>
      </c>
      <c r="AE65" s="127" t="e">
        <f t="shared" si="8"/>
        <v>#DIV/0!</v>
      </c>
    </row>
    <row r="66" spans="2:31" ht="15">
      <c r="B66" s="74"/>
      <c r="C66" s="74"/>
      <c r="D66" s="79" t="s">
        <v>344</v>
      </c>
      <c r="E66" s="80" t="s">
        <v>286</v>
      </c>
      <c r="F66" s="136">
        <f>SUM(F67:F72)</f>
        <v>0</v>
      </c>
      <c r="G66" s="136">
        <f>SUM(G67:G72)</f>
        <v>0</v>
      </c>
      <c r="H66" s="71"/>
      <c r="I66" s="71"/>
      <c r="J66" s="122">
        <f>SUM(J67:J72)</f>
        <v>0</v>
      </c>
      <c r="K66" s="64"/>
      <c r="L66" s="70"/>
      <c r="M66" s="126">
        <f t="shared" si="4"/>
        <v>0</v>
      </c>
      <c r="N66" s="127">
        <f t="shared" si="5"/>
        <v>0</v>
      </c>
      <c r="O66" s="127">
        <f t="shared" si="6"/>
        <v>0</v>
      </c>
      <c r="P66" s="66"/>
      <c r="Q66" s="66"/>
      <c r="R66" s="122">
        <f>SUM(R67:R72)</f>
        <v>0</v>
      </c>
      <c r="S66" s="64"/>
      <c r="T66" s="70"/>
      <c r="U66" s="126">
        <f t="shared" si="23"/>
        <v>0</v>
      </c>
      <c r="V66" s="127">
        <f t="shared" si="24"/>
        <v>0</v>
      </c>
      <c r="W66" s="127" t="e">
        <f t="shared" si="7"/>
        <v>#DIV/0!</v>
      </c>
      <c r="X66" s="66"/>
      <c r="Y66" s="66"/>
      <c r="Z66" s="122">
        <f>SUM(Z67:Z72)</f>
        <v>0</v>
      </c>
      <c r="AA66" s="64"/>
      <c r="AB66" s="70"/>
      <c r="AC66" s="126">
        <f t="shared" si="2"/>
        <v>0</v>
      </c>
      <c r="AD66" s="127">
        <f t="shared" si="3"/>
        <v>0</v>
      </c>
      <c r="AE66" s="127" t="e">
        <f t="shared" si="8"/>
        <v>#DIV/0!</v>
      </c>
    </row>
    <row r="67" spans="2:31" ht="15">
      <c r="B67" s="74"/>
      <c r="C67" s="74"/>
      <c r="D67" s="81" t="s">
        <v>345</v>
      </c>
      <c r="E67" s="82" t="s">
        <v>108</v>
      </c>
      <c r="F67" s="136">
        <f>+VLOOKUP(D67,'[1]Registros'!$B$21:$S$194,18,FALSE)</f>
        <v>0</v>
      </c>
      <c r="G67" s="136">
        <f aca="true" t="shared" si="29" ref="G67:G73">+F67</f>
        <v>0</v>
      </c>
      <c r="H67" s="71"/>
      <c r="I67" s="71"/>
      <c r="J67" s="122">
        <f aca="true" t="shared" si="30" ref="J67:J73">+H67+I67</f>
        <v>0</v>
      </c>
      <c r="K67" s="64"/>
      <c r="L67" s="70"/>
      <c r="M67" s="126">
        <f t="shared" si="4"/>
        <v>0</v>
      </c>
      <c r="N67" s="127">
        <f t="shared" si="5"/>
        <v>0</v>
      </c>
      <c r="O67" s="127">
        <f t="shared" si="6"/>
        <v>0</v>
      </c>
      <c r="P67" s="66"/>
      <c r="Q67" s="66"/>
      <c r="R67" s="122">
        <f aca="true" t="shared" si="31" ref="R67:R73">+P67+Q67</f>
        <v>0</v>
      </c>
      <c r="S67" s="64"/>
      <c r="T67" s="70"/>
      <c r="U67" s="126">
        <f t="shared" si="23"/>
        <v>0</v>
      </c>
      <c r="V67" s="127">
        <f t="shared" si="24"/>
        <v>0</v>
      </c>
      <c r="W67" s="127" t="e">
        <f t="shared" si="7"/>
        <v>#DIV/0!</v>
      </c>
      <c r="X67" s="66"/>
      <c r="Y67" s="66"/>
      <c r="Z67" s="122">
        <f aca="true" t="shared" si="32" ref="Z67:Z73">+X67+Y67</f>
        <v>0</v>
      </c>
      <c r="AA67" s="64"/>
      <c r="AB67" s="70"/>
      <c r="AC67" s="126">
        <f t="shared" si="2"/>
        <v>0</v>
      </c>
      <c r="AD67" s="127">
        <f t="shared" si="3"/>
        <v>0</v>
      </c>
      <c r="AE67" s="127" t="e">
        <f t="shared" si="8"/>
        <v>#DIV/0!</v>
      </c>
    </row>
    <row r="68" spans="2:31" ht="15">
      <c r="B68" s="74"/>
      <c r="C68" s="74"/>
      <c r="D68" s="81" t="s">
        <v>346</v>
      </c>
      <c r="E68" s="82" t="s">
        <v>109</v>
      </c>
      <c r="F68" s="136">
        <f>+VLOOKUP(D68,'[1]Registros'!$B$21:$S$194,18,FALSE)</f>
        <v>0</v>
      </c>
      <c r="G68" s="136">
        <f t="shared" si="29"/>
        <v>0</v>
      </c>
      <c r="H68" s="71"/>
      <c r="I68" s="71"/>
      <c r="J68" s="122">
        <f t="shared" si="30"/>
        <v>0</v>
      </c>
      <c r="K68" s="64"/>
      <c r="L68" s="70"/>
      <c r="M68" s="126">
        <f t="shared" si="4"/>
        <v>0</v>
      </c>
      <c r="N68" s="127">
        <f t="shared" si="5"/>
        <v>0</v>
      </c>
      <c r="O68" s="127">
        <f t="shared" si="6"/>
        <v>0</v>
      </c>
      <c r="P68" s="66"/>
      <c r="Q68" s="66"/>
      <c r="R68" s="122">
        <f t="shared" si="31"/>
        <v>0</v>
      </c>
      <c r="S68" s="64"/>
      <c r="T68" s="70"/>
      <c r="U68" s="126">
        <f t="shared" si="23"/>
        <v>0</v>
      </c>
      <c r="V68" s="127">
        <f t="shared" si="24"/>
        <v>0</v>
      </c>
      <c r="W68" s="127" t="e">
        <f t="shared" si="7"/>
        <v>#DIV/0!</v>
      </c>
      <c r="X68" s="66"/>
      <c r="Y68" s="66"/>
      <c r="Z68" s="122">
        <f t="shared" si="32"/>
        <v>0</v>
      </c>
      <c r="AA68" s="64"/>
      <c r="AB68" s="70"/>
      <c r="AC68" s="126">
        <f t="shared" si="2"/>
        <v>0</v>
      </c>
      <c r="AD68" s="127">
        <f t="shared" si="3"/>
        <v>0</v>
      </c>
      <c r="AE68" s="127" t="e">
        <f t="shared" si="8"/>
        <v>#DIV/0!</v>
      </c>
    </row>
    <row r="69" spans="2:31" ht="15">
      <c r="B69" s="74"/>
      <c r="C69" s="74"/>
      <c r="D69" s="81" t="s">
        <v>347</v>
      </c>
      <c r="E69" s="82" t="s">
        <v>110</v>
      </c>
      <c r="F69" s="136">
        <f>+VLOOKUP(D69,'[1]Registros'!$B$21:$S$194,18,FALSE)</f>
        <v>0</v>
      </c>
      <c r="G69" s="136">
        <f t="shared" si="29"/>
        <v>0</v>
      </c>
      <c r="H69" s="71"/>
      <c r="I69" s="71"/>
      <c r="J69" s="122">
        <f t="shared" si="30"/>
        <v>0</v>
      </c>
      <c r="K69" s="64"/>
      <c r="L69" s="70"/>
      <c r="M69" s="126">
        <f t="shared" si="4"/>
        <v>0</v>
      </c>
      <c r="N69" s="127">
        <f t="shared" si="5"/>
        <v>0</v>
      </c>
      <c r="O69" s="127">
        <f t="shared" si="6"/>
        <v>0</v>
      </c>
      <c r="P69" s="66"/>
      <c r="Q69" s="66"/>
      <c r="R69" s="122">
        <f t="shared" si="31"/>
        <v>0</v>
      </c>
      <c r="S69" s="64"/>
      <c r="T69" s="70"/>
      <c r="U69" s="126">
        <f t="shared" si="23"/>
        <v>0</v>
      </c>
      <c r="V69" s="127">
        <f t="shared" si="24"/>
        <v>0</v>
      </c>
      <c r="W69" s="127" t="e">
        <f t="shared" si="7"/>
        <v>#DIV/0!</v>
      </c>
      <c r="X69" s="66"/>
      <c r="Y69" s="66"/>
      <c r="Z69" s="122">
        <f t="shared" si="32"/>
        <v>0</v>
      </c>
      <c r="AA69" s="64"/>
      <c r="AB69" s="70"/>
      <c r="AC69" s="126">
        <f t="shared" si="2"/>
        <v>0</v>
      </c>
      <c r="AD69" s="127">
        <f t="shared" si="3"/>
        <v>0</v>
      </c>
      <c r="AE69" s="127" t="e">
        <f t="shared" si="8"/>
        <v>#DIV/0!</v>
      </c>
    </row>
    <row r="70" spans="2:31" ht="15">
      <c r="B70" s="74"/>
      <c r="C70" s="74"/>
      <c r="D70" s="81" t="s">
        <v>348</v>
      </c>
      <c r="E70" s="82" t="s">
        <v>111</v>
      </c>
      <c r="F70" s="136">
        <f>+VLOOKUP(D70,'[1]Registros'!$B$21:$S$194,18,FALSE)</f>
        <v>0</v>
      </c>
      <c r="G70" s="136">
        <f t="shared" si="29"/>
        <v>0</v>
      </c>
      <c r="H70" s="71"/>
      <c r="I70" s="71"/>
      <c r="J70" s="122">
        <f t="shared" si="30"/>
        <v>0</v>
      </c>
      <c r="K70" s="64"/>
      <c r="L70" s="70"/>
      <c r="M70" s="126">
        <f t="shared" si="4"/>
        <v>0</v>
      </c>
      <c r="N70" s="127">
        <f t="shared" si="5"/>
        <v>0</v>
      </c>
      <c r="O70" s="127">
        <f t="shared" si="6"/>
        <v>0</v>
      </c>
      <c r="P70" s="66"/>
      <c r="Q70" s="66"/>
      <c r="R70" s="122">
        <f t="shared" si="31"/>
        <v>0</v>
      </c>
      <c r="S70" s="64"/>
      <c r="T70" s="70"/>
      <c r="U70" s="126">
        <f t="shared" si="23"/>
        <v>0</v>
      </c>
      <c r="V70" s="127">
        <f t="shared" si="24"/>
        <v>0</v>
      </c>
      <c r="W70" s="127" t="e">
        <f t="shared" si="7"/>
        <v>#DIV/0!</v>
      </c>
      <c r="X70" s="66"/>
      <c r="Y70" s="66"/>
      <c r="Z70" s="122">
        <f t="shared" si="32"/>
        <v>0</v>
      </c>
      <c r="AA70" s="64"/>
      <c r="AB70" s="70"/>
      <c r="AC70" s="126">
        <f t="shared" si="2"/>
        <v>0</v>
      </c>
      <c r="AD70" s="127">
        <f t="shared" si="3"/>
        <v>0</v>
      </c>
      <c r="AE70" s="127" t="e">
        <f t="shared" si="8"/>
        <v>#DIV/0!</v>
      </c>
    </row>
    <row r="71" spans="2:31" ht="15">
      <c r="B71" s="74"/>
      <c r="C71" s="74"/>
      <c r="D71" s="81" t="s">
        <v>349</v>
      </c>
      <c r="E71" s="82" t="s">
        <v>112</v>
      </c>
      <c r="F71" s="136">
        <f>+VLOOKUP(D71,'[1]Registros'!$B$21:$S$194,18,FALSE)</f>
        <v>0</v>
      </c>
      <c r="G71" s="136">
        <f t="shared" si="29"/>
        <v>0</v>
      </c>
      <c r="H71" s="71"/>
      <c r="I71" s="71"/>
      <c r="J71" s="122">
        <f t="shared" si="30"/>
        <v>0</v>
      </c>
      <c r="K71" s="64"/>
      <c r="L71" s="70"/>
      <c r="M71" s="126">
        <f t="shared" si="4"/>
        <v>0</v>
      </c>
      <c r="N71" s="127">
        <f t="shared" si="5"/>
        <v>0</v>
      </c>
      <c r="O71" s="127">
        <f t="shared" si="6"/>
        <v>0</v>
      </c>
      <c r="P71" s="66"/>
      <c r="Q71" s="66"/>
      <c r="R71" s="122">
        <f t="shared" si="31"/>
        <v>0</v>
      </c>
      <c r="S71" s="64"/>
      <c r="T71" s="70"/>
      <c r="U71" s="126">
        <f t="shared" si="23"/>
        <v>0</v>
      </c>
      <c r="V71" s="127">
        <f t="shared" si="24"/>
        <v>0</v>
      </c>
      <c r="W71" s="127" t="e">
        <f t="shared" si="7"/>
        <v>#DIV/0!</v>
      </c>
      <c r="X71" s="66"/>
      <c r="Y71" s="66"/>
      <c r="Z71" s="122">
        <f t="shared" si="32"/>
        <v>0</v>
      </c>
      <c r="AA71" s="64"/>
      <c r="AB71" s="70"/>
      <c r="AC71" s="126">
        <f t="shared" si="2"/>
        <v>0</v>
      </c>
      <c r="AD71" s="127">
        <f t="shared" si="3"/>
        <v>0</v>
      </c>
      <c r="AE71" s="127" t="e">
        <f t="shared" si="8"/>
        <v>#DIV/0!</v>
      </c>
    </row>
    <row r="72" spans="2:31" ht="15">
      <c r="B72" s="74"/>
      <c r="C72" s="74"/>
      <c r="D72" s="81" t="s">
        <v>350</v>
      </c>
      <c r="E72" s="82" t="s">
        <v>98</v>
      </c>
      <c r="F72" s="136">
        <f>+VLOOKUP(D72,'[1]Registros'!$B$21:$S$194,18,FALSE)</f>
        <v>0</v>
      </c>
      <c r="G72" s="136">
        <f t="shared" si="29"/>
        <v>0</v>
      </c>
      <c r="H72" s="71"/>
      <c r="I72" s="71"/>
      <c r="J72" s="122">
        <f t="shared" si="30"/>
        <v>0</v>
      </c>
      <c r="K72" s="64"/>
      <c r="L72" s="70"/>
      <c r="M72" s="126">
        <f t="shared" si="4"/>
        <v>0</v>
      </c>
      <c r="N72" s="127">
        <f t="shared" si="5"/>
        <v>0</v>
      </c>
      <c r="O72" s="127">
        <f t="shared" si="6"/>
        <v>0</v>
      </c>
      <c r="P72" s="66"/>
      <c r="Q72" s="66"/>
      <c r="R72" s="122">
        <f t="shared" si="31"/>
        <v>0</v>
      </c>
      <c r="S72" s="64"/>
      <c r="T72" s="70"/>
      <c r="U72" s="126">
        <f t="shared" si="23"/>
        <v>0</v>
      </c>
      <c r="V72" s="127">
        <f t="shared" si="24"/>
        <v>0</v>
      </c>
      <c r="W72" s="127" t="e">
        <f t="shared" si="7"/>
        <v>#DIV/0!</v>
      </c>
      <c r="X72" s="66"/>
      <c r="Y72" s="66"/>
      <c r="Z72" s="122">
        <f t="shared" si="32"/>
        <v>0</v>
      </c>
      <c r="AA72" s="64"/>
      <c r="AB72" s="70"/>
      <c r="AC72" s="126">
        <f t="shared" si="2"/>
        <v>0</v>
      </c>
      <c r="AD72" s="127">
        <f t="shared" si="3"/>
        <v>0</v>
      </c>
      <c r="AE72" s="127" t="e">
        <f t="shared" si="8"/>
        <v>#DIV/0!</v>
      </c>
    </row>
    <row r="73" spans="2:31" ht="15">
      <c r="B73" s="74"/>
      <c r="C73" s="74"/>
      <c r="D73" s="67" t="s">
        <v>351</v>
      </c>
      <c r="E73" s="83" t="s">
        <v>114</v>
      </c>
      <c r="F73" s="137">
        <f>+VLOOKUP(D73,'[1]Registros'!$B$21:$S$194,18,FALSE)</f>
        <v>0</v>
      </c>
      <c r="G73" s="137">
        <f t="shared" si="29"/>
        <v>0</v>
      </c>
      <c r="H73" s="71"/>
      <c r="I73" s="71"/>
      <c r="J73" s="122">
        <f t="shared" si="30"/>
        <v>0</v>
      </c>
      <c r="K73" s="64"/>
      <c r="L73" s="70"/>
      <c r="M73" s="126">
        <f t="shared" si="4"/>
        <v>0</v>
      </c>
      <c r="N73" s="127">
        <f t="shared" si="5"/>
        <v>0</v>
      </c>
      <c r="O73" s="127">
        <f t="shared" si="6"/>
        <v>0</v>
      </c>
      <c r="P73" s="66"/>
      <c r="Q73" s="66"/>
      <c r="R73" s="122">
        <f t="shared" si="31"/>
        <v>0</v>
      </c>
      <c r="S73" s="64"/>
      <c r="T73" s="70"/>
      <c r="U73" s="126">
        <f t="shared" si="23"/>
        <v>0</v>
      </c>
      <c r="V73" s="127">
        <f t="shared" si="24"/>
        <v>0</v>
      </c>
      <c r="W73" s="127" t="e">
        <f t="shared" si="7"/>
        <v>#DIV/0!</v>
      </c>
      <c r="X73" s="66"/>
      <c r="Y73" s="66"/>
      <c r="Z73" s="122">
        <f t="shared" si="32"/>
        <v>0</v>
      </c>
      <c r="AA73" s="64"/>
      <c r="AB73" s="70"/>
      <c r="AC73" s="126">
        <f t="shared" si="2"/>
        <v>0</v>
      </c>
      <c r="AD73" s="127">
        <f t="shared" si="3"/>
        <v>0</v>
      </c>
      <c r="AE73" s="127" t="e">
        <f t="shared" si="8"/>
        <v>#DIV/0!</v>
      </c>
    </row>
    <row r="74" spans="2:31" ht="26.4">
      <c r="B74" s="74"/>
      <c r="C74" s="74"/>
      <c r="D74" s="68" t="s">
        <v>200</v>
      </c>
      <c r="E74" s="69" t="s">
        <v>289</v>
      </c>
      <c r="F74" s="135">
        <f>+F75+F82+F89</f>
        <v>0</v>
      </c>
      <c r="G74" s="135">
        <f>+G75+G82+G89</f>
        <v>0</v>
      </c>
      <c r="H74" s="71"/>
      <c r="I74" s="71"/>
      <c r="J74" s="122">
        <f>+J75+J82+J89</f>
        <v>0</v>
      </c>
      <c r="K74" s="64"/>
      <c r="L74" s="70"/>
      <c r="M74" s="126">
        <f t="shared" si="4"/>
        <v>0</v>
      </c>
      <c r="N74" s="127">
        <f t="shared" si="5"/>
        <v>0</v>
      </c>
      <c r="O74" s="127">
        <f t="shared" si="6"/>
        <v>0</v>
      </c>
      <c r="P74" s="66"/>
      <c r="Q74" s="66"/>
      <c r="R74" s="122">
        <f>+R75+R82+R89</f>
        <v>0</v>
      </c>
      <c r="S74" s="64"/>
      <c r="T74" s="70"/>
      <c r="U74" s="126">
        <f t="shared" si="23"/>
        <v>0</v>
      </c>
      <c r="V74" s="127">
        <f t="shared" si="24"/>
        <v>0</v>
      </c>
      <c r="W74" s="127" t="e">
        <f t="shared" si="7"/>
        <v>#DIV/0!</v>
      </c>
      <c r="X74" s="66"/>
      <c r="Y74" s="66"/>
      <c r="Z74" s="122">
        <f>+Z75+Z82+Z89</f>
        <v>0</v>
      </c>
      <c r="AA74" s="64"/>
      <c r="AB74" s="70"/>
      <c r="AC74" s="126">
        <f t="shared" si="2"/>
        <v>0</v>
      </c>
      <c r="AD74" s="127">
        <f t="shared" si="3"/>
        <v>0</v>
      </c>
      <c r="AE74" s="127" t="e">
        <f t="shared" si="8"/>
        <v>#DIV/0!</v>
      </c>
    </row>
    <row r="75" spans="2:31" ht="15">
      <c r="B75" s="74"/>
      <c r="C75" s="74"/>
      <c r="D75" s="72" t="s">
        <v>201</v>
      </c>
      <c r="E75" s="73" t="s">
        <v>115</v>
      </c>
      <c r="F75" s="135">
        <f>SUM(F76:F81)</f>
        <v>0</v>
      </c>
      <c r="G75" s="135">
        <f>SUM(G76:G81)</f>
        <v>0</v>
      </c>
      <c r="H75" s="71"/>
      <c r="I75" s="71"/>
      <c r="J75" s="122">
        <f>SUM(J76:J81)</f>
        <v>0</v>
      </c>
      <c r="K75" s="64"/>
      <c r="L75" s="70"/>
      <c r="M75" s="126">
        <f t="shared" si="4"/>
        <v>0</v>
      </c>
      <c r="N75" s="127">
        <f t="shared" si="5"/>
        <v>0</v>
      </c>
      <c r="O75" s="127">
        <f t="shared" si="6"/>
        <v>0</v>
      </c>
      <c r="P75" s="66"/>
      <c r="Q75" s="66"/>
      <c r="R75" s="122">
        <f>SUM(R76:R81)</f>
        <v>0</v>
      </c>
      <c r="S75" s="64"/>
      <c r="T75" s="70"/>
      <c r="U75" s="126">
        <f t="shared" si="23"/>
        <v>0</v>
      </c>
      <c r="V75" s="127">
        <f t="shared" si="24"/>
        <v>0</v>
      </c>
      <c r="W75" s="127" t="e">
        <f t="shared" si="7"/>
        <v>#DIV/0!</v>
      </c>
      <c r="X75" s="66"/>
      <c r="Y75" s="66"/>
      <c r="Z75" s="122">
        <f>SUM(Z76:Z81)</f>
        <v>0</v>
      </c>
      <c r="AA75" s="64"/>
      <c r="AB75" s="70"/>
      <c r="AC75" s="126">
        <f t="shared" si="2"/>
        <v>0</v>
      </c>
      <c r="AD75" s="127">
        <f t="shared" si="3"/>
        <v>0</v>
      </c>
      <c r="AE75" s="127" t="e">
        <f t="shared" si="8"/>
        <v>#DIV/0!</v>
      </c>
    </row>
    <row r="76" spans="2:31" ht="15">
      <c r="B76" s="74"/>
      <c r="C76" s="74"/>
      <c r="D76" s="75" t="s">
        <v>202</v>
      </c>
      <c r="E76" s="76" t="s">
        <v>108</v>
      </c>
      <c r="F76" s="136">
        <f>+VLOOKUP(D76,'[1]Registros'!$B$21:$S$194,18,FALSE)</f>
        <v>0</v>
      </c>
      <c r="G76" s="136">
        <f aca="true" t="shared" si="33" ref="G76:G81">+F76</f>
        <v>0</v>
      </c>
      <c r="H76" s="71"/>
      <c r="I76" s="71"/>
      <c r="J76" s="122">
        <f aca="true" t="shared" si="34" ref="J76:J81">+H76+I76</f>
        <v>0</v>
      </c>
      <c r="K76" s="64"/>
      <c r="L76" s="70"/>
      <c r="M76" s="126">
        <f t="shared" si="4"/>
        <v>0</v>
      </c>
      <c r="N76" s="127">
        <f t="shared" si="5"/>
        <v>0</v>
      </c>
      <c r="O76" s="127">
        <f t="shared" si="6"/>
        <v>0</v>
      </c>
      <c r="P76" s="66"/>
      <c r="Q76" s="66"/>
      <c r="R76" s="122">
        <f aca="true" t="shared" si="35" ref="R76:R81">+P76+Q76</f>
        <v>0</v>
      </c>
      <c r="S76" s="64"/>
      <c r="T76" s="70"/>
      <c r="U76" s="126">
        <f t="shared" si="23"/>
        <v>0</v>
      </c>
      <c r="V76" s="127">
        <f t="shared" si="24"/>
        <v>0</v>
      </c>
      <c r="W76" s="127" t="e">
        <f t="shared" si="7"/>
        <v>#DIV/0!</v>
      </c>
      <c r="X76" s="66"/>
      <c r="Y76" s="66"/>
      <c r="Z76" s="122">
        <f aca="true" t="shared" si="36" ref="Z76:Z81">+X76+Y76</f>
        <v>0</v>
      </c>
      <c r="AA76" s="64"/>
      <c r="AB76" s="70"/>
      <c r="AC76" s="126">
        <f t="shared" si="2"/>
        <v>0</v>
      </c>
      <c r="AD76" s="127">
        <f t="shared" si="3"/>
        <v>0</v>
      </c>
      <c r="AE76" s="127" t="e">
        <f t="shared" si="8"/>
        <v>#DIV/0!</v>
      </c>
    </row>
    <row r="77" spans="2:31" ht="15">
      <c r="B77" s="74"/>
      <c r="C77" s="74"/>
      <c r="D77" s="75" t="s">
        <v>203</v>
      </c>
      <c r="E77" s="76" t="s">
        <v>109</v>
      </c>
      <c r="F77" s="136">
        <f>+VLOOKUP(D77,'[1]Registros'!$B$21:$S$194,18,FALSE)</f>
        <v>0</v>
      </c>
      <c r="G77" s="136">
        <f t="shared" si="33"/>
        <v>0</v>
      </c>
      <c r="H77" s="71"/>
      <c r="I77" s="71"/>
      <c r="J77" s="122">
        <f t="shared" si="34"/>
        <v>0</v>
      </c>
      <c r="K77" s="64"/>
      <c r="L77" s="70"/>
      <c r="M77" s="126">
        <f t="shared" si="4"/>
        <v>0</v>
      </c>
      <c r="N77" s="127">
        <f t="shared" si="5"/>
        <v>0</v>
      </c>
      <c r="O77" s="127">
        <f t="shared" si="6"/>
        <v>0</v>
      </c>
      <c r="P77" s="66"/>
      <c r="Q77" s="66"/>
      <c r="R77" s="122">
        <f t="shared" si="35"/>
        <v>0</v>
      </c>
      <c r="S77" s="64"/>
      <c r="T77" s="70"/>
      <c r="U77" s="126">
        <f t="shared" si="23"/>
        <v>0</v>
      </c>
      <c r="V77" s="127">
        <f t="shared" si="24"/>
        <v>0</v>
      </c>
      <c r="W77" s="127" t="e">
        <f t="shared" si="7"/>
        <v>#DIV/0!</v>
      </c>
      <c r="X77" s="66"/>
      <c r="Y77" s="66"/>
      <c r="Z77" s="122">
        <f t="shared" si="36"/>
        <v>0</v>
      </c>
      <c r="AA77" s="64"/>
      <c r="AB77" s="70"/>
      <c r="AC77" s="126">
        <f t="shared" si="2"/>
        <v>0</v>
      </c>
      <c r="AD77" s="127">
        <f t="shared" si="3"/>
        <v>0</v>
      </c>
      <c r="AE77" s="127" t="e">
        <f t="shared" si="8"/>
        <v>#DIV/0!</v>
      </c>
    </row>
    <row r="78" spans="2:31" ht="15">
      <c r="B78" s="74"/>
      <c r="C78" s="74"/>
      <c r="D78" s="75" t="s">
        <v>204</v>
      </c>
      <c r="E78" s="76" t="s">
        <v>110</v>
      </c>
      <c r="F78" s="136">
        <f>+VLOOKUP(D78,'[1]Registros'!$B$21:$S$194,18,FALSE)</f>
        <v>0</v>
      </c>
      <c r="G78" s="136">
        <f t="shared" si="33"/>
        <v>0</v>
      </c>
      <c r="H78" s="71"/>
      <c r="I78" s="71"/>
      <c r="J78" s="122">
        <f t="shared" si="34"/>
        <v>0</v>
      </c>
      <c r="K78" s="64"/>
      <c r="L78" s="70"/>
      <c r="M78" s="126">
        <f t="shared" si="4"/>
        <v>0</v>
      </c>
      <c r="N78" s="127">
        <f t="shared" si="5"/>
        <v>0</v>
      </c>
      <c r="O78" s="127">
        <f t="shared" si="6"/>
        <v>0</v>
      </c>
      <c r="P78" s="66"/>
      <c r="Q78" s="66"/>
      <c r="R78" s="122">
        <f t="shared" si="35"/>
        <v>0</v>
      </c>
      <c r="S78" s="64"/>
      <c r="T78" s="70"/>
      <c r="U78" s="126">
        <f t="shared" si="23"/>
        <v>0</v>
      </c>
      <c r="V78" s="127">
        <f t="shared" si="24"/>
        <v>0</v>
      </c>
      <c r="W78" s="127" t="e">
        <f t="shared" si="7"/>
        <v>#DIV/0!</v>
      </c>
      <c r="X78" s="66"/>
      <c r="Y78" s="66"/>
      <c r="Z78" s="122">
        <f t="shared" si="36"/>
        <v>0</v>
      </c>
      <c r="AA78" s="64"/>
      <c r="AB78" s="70"/>
      <c r="AC78" s="126">
        <f t="shared" si="2"/>
        <v>0</v>
      </c>
      <c r="AD78" s="127">
        <f t="shared" si="3"/>
        <v>0</v>
      </c>
      <c r="AE78" s="127" t="e">
        <f t="shared" si="8"/>
        <v>#DIV/0!</v>
      </c>
    </row>
    <row r="79" spans="2:31" ht="15">
      <c r="B79" s="74"/>
      <c r="C79" s="74"/>
      <c r="D79" s="75" t="s">
        <v>205</v>
      </c>
      <c r="E79" s="76" t="s">
        <v>111</v>
      </c>
      <c r="F79" s="136">
        <f>+VLOOKUP(D79,'[1]Registros'!$B$21:$S$194,18,FALSE)</f>
        <v>0</v>
      </c>
      <c r="G79" s="136">
        <f t="shared" si="33"/>
        <v>0</v>
      </c>
      <c r="H79" s="71"/>
      <c r="I79" s="71"/>
      <c r="J79" s="122">
        <f t="shared" si="34"/>
        <v>0</v>
      </c>
      <c r="K79" s="64"/>
      <c r="L79" s="70"/>
      <c r="M79" s="126">
        <f t="shared" si="4"/>
        <v>0</v>
      </c>
      <c r="N79" s="127">
        <f t="shared" si="5"/>
        <v>0</v>
      </c>
      <c r="O79" s="127">
        <f t="shared" si="6"/>
        <v>0</v>
      </c>
      <c r="P79" s="66"/>
      <c r="Q79" s="66"/>
      <c r="R79" s="122">
        <f t="shared" si="35"/>
        <v>0</v>
      </c>
      <c r="S79" s="64"/>
      <c r="T79" s="70"/>
      <c r="U79" s="126">
        <f t="shared" si="23"/>
        <v>0</v>
      </c>
      <c r="V79" s="127">
        <f t="shared" si="24"/>
        <v>0</v>
      </c>
      <c r="W79" s="127" t="e">
        <f t="shared" si="7"/>
        <v>#DIV/0!</v>
      </c>
      <c r="X79" s="66"/>
      <c r="Y79" s="66"/>
      <c r="Z79" s="122">
        <f t="shared" si="36"/>
        <v>0</v>
      </c>
      <c r="AA79" s="64"/>
      <c r="AB79" s="70"/>
      <c r="AC79" s="126">
        <f t="shared" si="2"/>
        <v>0</v>
      </c>
      <c r="AD79" s="127">
        <f t="shared" si="3"/>
        <v>0</v>
      </c>
      <c r="AE79" s="127" t="e">
        <f t="shared" si="8"/>
        <v>#DIV/0!</v>
      </c>
    </row>
    <row r="80" spans="2:31" ht="15">
      <c r="B80" s="74"/>
      <c r="C80" s="74"/>
      <c r="D80" s="75" t="s">
        <v>206</v>
      </c>
      <c r="E80" s="76" t="s">
        <v>112</v>
      </c>
      <c r="F80" s="136">
        <f>+VLOOKUP(D80,'[1]Registros'!$B$21:$S$194,18,FALSE)</f>
        <v>0</v>
      </c>
      <c r="G80" s="136">
        <f t="shared" si="33"/>
        <v>0</v>
      </c>
      <c r="H80" s="71"/>
      <c r="I80" s="71"/>
      <c r="J80" s="122">
        <f t="shared" si="34"/>
        <v>0</v>
      </c>
      <c r="K80" s="64"/>
      <c r="L80" s="70"/>
      <c r="M80" s="126">
        <f t="shared" si="4"/>
        <v>0</v>
      </c>
      <c r="N80" s="127">
        <f t="shared" si="5"/>
        <v>0</v>
      </c>
      <c r="O80" s="127">
        <f t="shared" si="6"/>
        <v>0</v>
      </c>
      <c r="P80" s="66"/>
      <c r="Q80" s="66"/>
      <c r="R80" s="122">
        <f t="shared" si="35"/>
        <v>0</v>
      </c>
      <c r="S80" s="64"/>
      <c r="T80" s="70"/>
      <c r="U80" s="126">
        <f t="shared" si="23"/>
        <v>0</v>
      </c>
      <c r="V80" s="127">
        <f t="shared" si="24"/>
        <v>0</v>
      </c>
      <c r="W80" s="127" t="e">
        <f t="shared" si="7"/>
        <v>#DIV/0!</v>
      </c>
      <c r="X80" s="66"/>
      <c r="Y80" s="66"/>
      <c r="Z80" s="122">
        <f t="shared" si="36"/>
        <v>0</v>
      </c>
      <c r="AA80" s="64"/>
      <c r="AB80" s="70"/>
      <c r="AC80" s="126">
        <f t="shared" si="2"/>
        <v>0</v>
      </c>
      <c r="AD80" s="127">
        <f t="shared" si="3"/>
        <v>0</v>
      </c>
      <c r="AE80" s="127" t="e">
        <f t="shared" si="8"/>
        <v>#DIV/0!</v>
      </c>
    </row>
    <row r="81" spans="2:31" ht="15">
      <c r="B81" s="74"/>
      <c r="C81" s="74"/>
      <c r="D81" s="75" t="s">
        <v>207</v>
      </c>
      <c r="E81" s="76" t="s">
        <v>98</v>
      </c>
      <c r="F81" s="136">
        <f>+VLOOKUP(D81,'[1]Registros'!$B$21:$S$194,18,FALSE)</f>
        <v>0</v>
      </c>
      <c r="G81" s="136">
        <f t="shared" si="33"/>
        <v>0</v>
      </c>
      <c r="H81" s="71"/>
      <c r="I81" s="71"/>
      <c r="J81" s="122">
        <f t="shared" si="34"/>
        <v>0</v>
      </c>
      <c r="K81" s="64"/>
      <c r="L81" s="70"/>
      <c r="M81" s="126">
        <f t="shared" si="4"/>
        <v>0</v>
      </c>
      <c r="N81" s="127">
        <f t="shared" si="5"/>
        <v>0</v>
      </c>
      <c r="O81" s="127">
        <f t="shared" si="6"/>
        <v>0</v>
      </c>
      <c r="P81" s="66"/>
      <c r="Q81" s="66"/>
      <c r="R81" s="122">
        <f t="shared" si="35"/>
        <v>0</v>
      </c>
      <c r="S81" s="64"/>
      <c r="T81" s="70"/>
      <c r="U81" s="126">
        <f t="shared" si="23"/>
        <v>0</v>
      </c>
      <c r="V81" s="127">
        <f t="shared" si="24"/>
        <v>0</v>
      </c>
      <c r="W81" s="127" t="e">
        <f t="shared" si="7"/>
        <v>#DIV/0!</v>
      </c>
      <c r="X81" s="66"/>
      <c r="Y81" s="66"/>
      <c r="Z81" s="122">
        <f t="shared" si="36"/>
        <v>0</v>
      </c>
      <c r="AA81" s="64"/>
      <c r="AB81" s="70"/>
      <c r="AC81" s="126">
        <f t="shared" si="2"/>
        <v>0</v>
      </c>
      <c r="AD81" s="127">
        <f t="shared" si="3"/>
        <v>0</v>
      </c>
      <c r="AE81" s="127" t="e">
        <f t="shared" si="8"/>
        <v>#DIV/0!</v>
      </c>
    </row>
    <row r="82" spans="2:31" ht="15">
      <c r="B82" s="74"/>
      <c r="C82" s="74"/>
      <c r="D82" s="72" t="s">
        <v>208</v>
      </c>
      <c r="E82" s="73" t="s">
        <v>290</v>
      </c>
      <c r="F82" s="135">
        <f>SUM(F83:F88)</f>
        <v>0</v>
      </c>
      <c r="G82" s="135">
        <f>SUM(G83:G88)</f>
        <v>0</v>
      </c>
      <c r="H82" s="71"/>
      <c r="I82" s="71"/>
      <c r="J82" s="122">
        <f>SUM(J83:J88)</f>
        <v>0</v>
      </c>
      <c r="K82" s="64"/>
      <c r="L82" s="70"/>
      <c r="M82" s="126">
        <f t="shared" si="4"/>
        <v>0</v>
      </c>
      <c r="N82" s="127">
        <f t="shared" si="5"/>
        <v>0</v>
      </c>
      <c r="O82" s="127">
        <f t="shared" si="6"/>
        <v>0</v>
      </c>
      <c r="P82" s="66"/>
      <c r="Q82" s="66"/>
      <c r="R82" s="122">
        <f>SUM(R83:R88)</f>
        <v>0</v>
      </c>
      <c r="S82" s="64"/>
      <c r="T82" s="70"/>
      <c r="U82" s="126">
        <f t="shared" si="23"/>
        <v>0</v>
      </c>
      <c r="V82" s="127">
        <f t="shared" si="24"/>
        <v>0</v>
      </c>
      <c r="W82" s="127" t="e">
        <f t="shared" si="7"/>
        <v>#DIV/0!</v>
      </c>
      <c r="X82" s="66"/>
      <c r="Y82" s="66"/>
      <c r="Z82" s="122">
        <f>SUM(Z83:Z88)</f>
        <v>0</v>
      </c>
      <c r="AA82" s="64"/>
      <c r="AB82" s="70"/>
      <c r="AC82" s="126">
        <f t="shared" si="2"/>
        <v>0</v>
      </c>
      <c r="AD82" s="127">
        <f t="shared" si="3"/>
        <v>0</v>
      </c>
      <c r="AE82" s="127" t="e">
        <f t="shared" si="8"/>
        <v>#DIV/0!</v>
      </c>
    </row>
    <row r="83" spans="2:31" ht="15">
      <c r="B83" s="74"/>
      <c r="C83" s="74"/>
      <c r="D83" s="75" t="s">
        <v>209</v>
      </c>
      <c r="E83" s="76" t="s">
        <v>108</v>
      </c>
      <c r="F83" s="136">
        <f>+VLOOKUP(D83,'[1]Registros'!$B$21:$S$194,18,FALSE)</f>
        <v>0</v>
      </c>
      <c r="G83" s="136">
        <f aca="true" t="shared" si="37" ref="G83:G88">+F83</f>
        <v>0</v>
      </c>
      <c r="H83" s="71"/>
      <c r="I83" s="71"/>
      <c r="J83" s="122">
        <f aca="true" t="shared" si="38" ref="J83:J96">+H83+I83</f>
        <v>0</v>
      </c>
      <c r="K83" s="64"/>
      <c r="L83" s="70"/>
      <c r="M83" s="126">
        <f t="shared" si="4"/>
        <v>0</v>
      </c>
      <c r="N83" s="127">
        <f t="shared" si="5"/>
        <v>0</v>
      </c>
      <c r="O83" s="127">
        <f t="shared" si="6"/>
        <v>0</v>
      </c>
      <c r="P83" s="66"/>
      <c r="Q83" s="66"/>
      <c r="R83" s="122">
        <f aca="true" t="shared" si="39" ref="R83:R96">+P83+Q83</f>
        <v>0</v>
      </c>
      <c r="S83" s="64"/>
      <c r="T83" s="70"/>
      <c r="U83" s="126">
        <f t="shared" si="23"/>
        <v>0</v>
      </c>
      <c r="V83" s="127">
        <f t="shared" si="24"/>
        <v>0</v>
      </c>
      <c r="W83" s="127" t="e">
        <f t="shared" si="7"/>
        <v>#DIV/0!</v>
      </c>
      <c r="X83" s="66"/>
      <c r="Y83" s="66"/>
      <c r="Z83" s="122">
        <f aca="true" t="shared" si="40" ref="Z83:Z88">+X83+Y83</f>
        <v>0</v>
      </c>
      <c r="AA83" s="64"/>
      <c r="AB83" s="70"/>
      <c r="AC83" s="126">
        <f t="shared" si="2"/>
        <v>0</v>
      </c>
      <c r="AD83" s="127">
        <f t="shared" si="3"/>
        <v>0</v>
      </c>
      <c r="AE83" s="127" t="e">
        <f t="shared" si="8"/>
        <v>#DIV/0!</v>
      </c>
    </row>
    <row r="84" spans="2:31" ht="15">
      <c r="B84" s="74"/>
      <c r="C84" s="74"/>
      <c r="D84" s="75" t="s">
        <v>210</v>
      </c>
      <c r="E84" s="76" t="s">
        <v>109</v>
      </c>
      <c r="F84" s="136">
        <f>+VLOOKUP(D84,'[1]Registros'!$B$21:$S$194,18,FALSE)</f>
        <v>0</v>
      </c>
      <c r="G84" s="136">
        <f t="shared" si="37"/>
        <v>0</v>
      </c>
      <c r="H84" s="71"/>
      <c r="I84" s="71"/>
      <c r="J84" s="122">
        <f t="shared" si="38"/>
        <v>0</v>
      </c>
      <c r="K84" s="64"/>
      <c r="L84" s="70"/>
      <c r="M84" s="126">
        <f t="shared" si="4"/>
        <v>0</v>
      </c>
      <c r="N84" s="127">
        <f t="shared" si="5"/>
        <v>0</v>
      </c>
      <c r="O84" s="127">
        <f t="shared" si="6"/>
        <v>0</v>
      </c>
      <c r="P84" s="66"/>
      <c r="Q84" s="66"/>
      <c r="R84" s="122">
        <f t="shared" si="39"/>
        <v>0</v>
      </c>
      <c r="S84" s="64"/>
      <c r="T84" s="70"/>
      <c r="U84" s="126">
        <f t="shared" si="23"/>
        <v>0</v>
      </c>
      <c r="V84" s="127">
        <f t="shared" si="24"/>
        <v>0</v>
      </c>
      <c r="W84" s="127" t="e">
        <f t="shared" si="7"/>
        <v>#DIV/0!</v>
      </c>
      <c r="X84" s="66"/>
      <c r="Y84" s="66"/>
      <c r="Z84" s="122">
        <f t="shared" si="40"/>
        <v>0</v>
      </c>
      <c r="AA84" s="64"/>
      <c r="AB84" s="70"/>
      <c r="AC84" s="126">
        <f t="shared" si="2"/>
        <v>0</v>
      </c>
      <c r="AD84" s="127">
        <f t="shared" si="3"/>
        <v>0</v>
      </c>
      <c r="AE84" s="127" t="e">
        <f t="shared" si="8"/>
        <v>#DIV/0!</v>
      </c>
    </row>
    <row r="85" spans="2:31" ht="15">
      <c r="B85" s="74"/>
      <c r="C85" s="74"/>
      <c r="D85" s="75" t="s">
        <v>211</v>
      </c>
      <c r="E85" s="76" t="s">
        <v>110</v>
      </c>
      <c r="F85" s="136">
        <f>+VLOOKUP(D85,'[1]Registros'!$B$21:$S$194,18,FALSE)</f>
        <v>0</v>
      </c>
      <c r="G85" s="136">
        <f t="shared" si="37"/>
        <v>0</v>
      </c>
      <c r="H85" s="71"/>
      <c r="I85" s="71"/>
      <c r="J85" s="122">
        <f t="shared" si="38"/>
        <v>0</v>
      </c>
      <c r="K85" s="64"/>
      <c r="L85" s="70"/>
      <c r="M85" s="126">
        <f t="shared" si="4"/>
        <v>0</v>
      </c>
      <c r="N85" s="127">
        <f t="shared" si="5"/>
        <v>0</v>
      </c>
      <c r="O85" s="127">
        <f t="shared" si="6"/>
        <v>0</v>
      </c>
      <c r="P85" s="66"/>
      <c r="Q85" s="66"/>
      <c r="R85" s="122">
        <f t="shared" si="39"/>
        <v>0</v>
      </c>
      <c r="S85" s="64"/>
      <c r="T85" s="70"/>
      <c r="U85" s="126">
        <f t="shared" si="23"/>
        <v>0</v>
      </c>
      <c r="V85" s="127">
        <f t="shared" si="24"/>
        <v>0</v>
      </c>
      <c r="W85" s="127" t="e">
        <f t="shared" si="7"/>
        <v>#DIV/0!</v>
      </c>
      <c r="X85" s="66"/>
      <c r="Y85" s="66"/>
      <c r="Z85" s="122">
        <f t="shared" si="40"/>
        <v>0</v>
      </c>
      <c r="AA85" s="64"/>
      <c r="AB85" s="70"/>
      <c r="AC85" s="126">
        <f t="shared" si="2"/>
        <v>0</v>
      </c>
      <c r="AD85" s="127">
        <f t="shared" si="3"/>
        <v>0</v>
      </c>
      <c r="AE85" s="127" t="e">
        <f t="shared" si="8"/>
        <v>#DIV/0!</v>
      </c>
    </row>
    <row r="86" spans="2:31" ht="15">
      <c r="B86" s="74"/>
      <c r="C86" s="74"/>
      <c r="D86" s="75" t="s">
        <v>212</v>
      </c>
      <c r="E86" s="76" t="s">
        <v>111</v>
      </c>
      <c r="F86" s="136">
        <f>+VLOOKUP(D86,'[1]Registros'!$B$21:$S$194,18,FALSE)</f>
        <v>0</v>
      </c>
      <c r="G86" s="136">
        <f t="shared" si="37"/>
        <v>0</v>
      </c>
      <c r="H86" s="71"/>
      <c r="I86" s="71"/>
      <c r="J86" s="122">
        <f t="shared" si="38"/>
        <v>0</v>
      </c>
      <c r="K86" s="64"/>
      <c r="L86" s="70"/>
      <c r="M86" s="126">
        <f t="shared" si="4"/>
        <v>0</v>
      </c>
      <c r="N86" s="127">
        <f t="shared" si="5"/>
        <v>0</v>
      </c>
      <c r="O86" s="127">
        <f t="shared" si="6"/>
        <v>0</v>
      </c>
      <c r="P86" s="66"/>
      <c r="Q86" s="66"/>
      <c r="R86" s="122">
        <f t="shared" si="39"/>
        <v>0</v>
      </c>
      <c r="S86" s="64"/>
      <c r="T86" s="70"/>
      <c r="U86" s="126">
        <f t="shared" si="23"/>
        <v>0</v>
      </c>
      <c r="V86" s="127">
        <f t="shared" si="24"/>
        <v>0</v>
      </c>
      <c r="W86" s="127" t="e">
        <f t="shared" si="7"/>
        <v>#DIV/0!</v>
      </c>
      <c r="X86" s="66"/>
      <c r="Y86" s="66"/>
      <c r="Z86" s="122">
        <f t="shared" si="40"/>
        <v>0</v>
      </c>
      <c r="AA86" s="64"/>
      <c r="AB86" s="70"/>
      <c r="AC86" s="126">
        <f t="shared" si="2"/>
        <v>0</v>
      </c>
      <c r="AD86" s="127">
        <f t="shared" si="3"/>
        <v>0</v>
      </c>
      <c r="AE86" s="127" t="e">
        <f t="shared" si="8"/>
        <v>#DIV/0!</v>
      </c>
    </row>
    <row r="87" spans="2:31" ht="15">
      <c r="B87" s="74"/>
      <c r="C87" s="74"/>
      <c r="D87" s="75" t="s">
        <v>213</v>
      </c>
      <c r="E87" s="76" t="s">
        <v>112</v>
      </c>
      <c r="F87" s="136">
        <f>+VLOOKUP(D87,'[1]Registros'!$B$21:$S$194,18,FALSE)</f>
        <v>0</v>
      </c>
      <c r="G87" s="136">
        <f t="shared" si="37"/>
        <v>0</v>
      </c>
      <c r="H87" s="71"/>
      <c r="I87" s="71"/>
      <c r="J87" s="122">
        <f t="shared" si="38"/>
        <v>0</v>
      </c>
      <c r="K87" s="64"/>
      <c r="L87" s="70"/>
      <c r="M87" s="126">
        <f t="shared" si="4"/>
        <v>0</v>
      </c>
      <c r="N87" s="127">
        <f t="shared" si="5"/>
        <v>0</v>
      </c>
      <c r="O87" s="127">
        <f t="shared" si="6"/>
        <v>0</v>
      </c>
      <c r="P87" s="66"/>
      <c r="Q87" s="66"/>
      <c r="R87" s="122">
        <f t="shared" si="39"/>
        <v>0</v>
      </c>
      <c r="S87" s="64"/>
      <c r="T87" s="70"/>
      <c r="U87" s="126">
        <f t="shared" si="23"/>
        <v>0</v>
      </c>
      <c r="V87" s="127">
        <f t="shared" si="24"/>
        <v>0</v>
      </c>
      <c r="W87" s="127" t="e">
        <f t="shared" si="7"/>
        <v>#DIV/0!</v>
      </c>
      <c r="X87" s="66"/>
      <c r="Y87" s="66"/>
      <c r="Z87" s="122">
        <f t="shared" si="40"/>
        <v>0</v>
      </c>
      <c r="AA87" s="64"/>
      <c r="AB87" s="70"/>
      <c r="AC87" s="126">
        <f t="shared" si="2"/>
        <v>0</v>
      </c>
      <c r="AD87" s="127">
        <f t="shared" si="3"/>
        <v>0</v>
      </c>
      <c r="AE87" s="127" t="e">
        <f t="shared" si="8"/>
        <v>#DIV/0!</v>
      </c>
    </row>
    <row r="88" spans="2:31" ht="15">
      <c r="B88" s="74"/>
      <c r="C88" s="74"/>
      <c r="D88" s="75" t="s">
        <v>214</v>
      </c>
      <c r="E88" s="76" t="s">
        <v>98</v>
      </c>
      <c r="F88" s="136">
        <f>+VLOOKUP(D88,'[1]Registros'!$B$21:$S$194,18,FALSE)</f>
        <v>0</v>
      </c>
      <c r="G88" s="136">
        <f t="shared" si="37"/>
        <v>0</v>
      </c>
      <c r="H88" s="71"/>
      <c r="I88" s="71"/>
      <c r="J88" s="122">
        <f t="shared" si="38"/>
        <v>0</v>
      </c>
      <c r="K88" s="64"/>
      <c r="L88" s="70"/>
      <c r="M88" s="126">
        <f t="shared" si="4"/>
        <v>0</v>
      </c>
      <c r="N88" s="127">
        <f t="shared" si="5"/>
        <v>0</v>
      </c>
      <c r="O88" s="127">
        <f t="shared" si="6"/>
        <v>0</v>
      </c>
      <c r="P88" s="66"/>
      <c r="Q88" s="66"/>
      <c r="R88" s="122">
        <f t="shared" si="39"/>
        <v>0</v>
      </c>
      <c r="S88" s="64"/>
      <c r="T88" s="70"/>
      <c r="U88" s="126">
        <f t="shared" si="23"/>
        <v>0</v>
      </c>
      <c r="V88" s="127">
        <f t="shared" si="24"/>
        <v>0</v>
      </c>
      <c r="W88" s="127" t="e">
        <f t="shared" si="7"/>
        <v>#DIV/0!</v>
      </c>
      <c r="X88" s="66"/>
      <c r="Y88" s="66"/>
      <c r="Z88" s="122">
        <f t="shared" si="40"/>
        <v>0</v>
      </c>
      <c r="AA88" s="64"/>
      <c r="AB88" s="70"/>
      <c r="AC88" s="126">
        <f t="shared" si="2"/>
        <v>0</v>
      </c>
      <c r="AD88" s="127">
        <f t="shared" si="3"/>
        <v>0</v>
      </c>
      <c r="AE88" s="127" t="e">
        <f t="shared" si="8"/>
        <v>#DIV/0!</v>
      </c>
    </row>
    <row r="89" spans="2:31" ht="15">
      <c r="B89" s="74"/>
      <c r="C89" s="74"/>
      <c r="D89" s="72" t="s">
        <v>215</v>
      </c>
      <c r="E89" s="73" t="s">
        <v>116</v>
      </c>
      <c r="F89" s="135">
        <f>SUM(F90:F96)</f>
        <v>0</v>
      </c>
      <c r="G89" s="135">
        <f>SUM(G90:G96)</f>
        <v>0</v>
      </c>
      <c r="H89" s="71"/>
      <c r="I89" s="71"/>
      <c r="J89" s="122">
        <f>SUM(J90:J96)</f>
        <v>0</v>
      </c>
      <c r="K89" s="64"/>
      <c r="L89" s="70"/>
      <c r="M89" s="126">
        <f t="shared" si="4"/>
        <v>0</v>
      </c>
      <c r="N89" s="127">
        <f t="shared" si="5"/>
        <v>0</v>
      </c>
      <c r="O89" s="127">
        <f t="shared" si="6"/>
        <v>0</v>
      </c>
      <c r="P89" s="66"/>
      <c r="Q89" s="66"/>
      <c r="R89" s="122">
        <f>SUM(R90:R96)</f>
        <v>0</v>
      </c>
      <c r="S89" s="64"/>
      <c r="T89" s="70"/>
      <c r="U89" s="126">
        <f t="shared" si="23"/>
        <v>0</v>
      </c>
      <c r="V89" s="127">
        <f t="shared" si="24"/>
        <v>0</v>
      </c>
      <c r="W89" s="127" t="e">
        <f t="shared" si="7"/>
        <v>#DIV/0!</v>
      </c>
      <c r="X89" s="66"/>
      <c r="Y89" s="66"/>
      <c r="Z89" s="122">
        <f>SUM(Z90:Z96)</f>
        <v>0</v>
      </c>
      <c r="AA89" s="64"/>
      <c r="AB89" s="70"/>
      <c r="AC89" s="126">
        <f t="shared" si="2"/>
        <v>0</v>
      </c>
      <c r="AD89" s="127">
        <f t="shared" si="3"/>
        <v>0</v>
      </c>
      <c r="AE89" s="127" t="e">
        <f t="shared" si="8"/>
        <v>#DIV/0!</v>
      </c>
    </row>
    <row r="90" spans="2:31" ht="15">
      <c r="B90" s="74"/>
      <c r="C90" s="74"/>
      <c r="D90" s="75" t="s">
        <v>216</v>
      </c>
      <c r="E90" s="76" t="s">
        <v>108</v>
      </c>
      <c r="F90" s="136">
        <f>+VLOOKUP(D90,'[1]Registros'!$B$21:$S$194,18,FALSE)</f>
        <v>0</v>
      </c>
      <c r="G90" s="136">
        <f aca="true" t="shared" si="41" ref="G90:G96">+F90</f>
        <v>0</v>
      </c>
      <c r="H90" s="71"/>
      <c r="I90" s="71"/>
      <c r="J90" s="122">
        <f t="shared" si="38"/>
        <v>0</v>
      </c>
      <c r="K90" s="64"/>
      <c r="L90" s="70"/>
      <c r="M90" s="126">
        <f t="shared" si="4"/>
        <v>0</v>
      </c>
      <c r="N90" s="127">
        <f t="shared" si="5"/>
        <v>0</v>
      </c>
      <c r="O90" s="127">
        <f t="shared" si="6"/>
        <v>0</v>
      </c>
      <c r="P90" s="66"/>
      <c r="Q90" s="66"/>
      <c r="R90" s="122">
        <f t="shared" si="39"/>
        <v>0</v>
      </c>
      <c r="S90" s="64"/>
      <c r="T90" s="70"/>
      <c r="U90" s="126">
        <f t="shared" si="23"/>
        <v>0</v>
      </c>
      <c r="V90" s="127">
        <f t="shared" si="24"/>
        <v>0</v>
      </c>
      <c r="W90" s="127" t="e">
        <f t="shared" si="7"/>
        <v>#DIV/0!</v>
      </c>
      <c r="X90" s="66"/>
      <c r="Y90" s="66"/>
      <c r="Z90" s="122">
        <f aca="true" t="shared" si="42" ref="Z90:Z96">+X90+Y90</f>
        <v>0</v>
      </c>
      <c r="AA90" s="64"/>
      <c r="AB90" s="70"/>
      <c r="AC90" s="126">
        <f t="shared" si="2"/>
        <v>0</v>
      </c>
      <c r="AD90" s="127">
        <f t="shared" si="3"/>
        <v>0</v>
      </c>
      <c r="AE90" s="127" t="e">
        <f t="shared" si="8"/>
        <v>#DIV/0!</v>
      </c>
    </row>
    <row r="91" spans="2:31" ht="15">
      <c r="B91" s="74"/>
      <c r="C91" s="74"/>
      <c r="D91" s="75" t="s">
        <v>217</v>
      </c>
      <c r="E91" s="76" t="s">
        <v>109</v>
      </c>
      <c r="F91" s="136">
        <f>+VLOOKUP(D91,'[1]Registros'!$B$21:$S$194,18,FALSE)</f>
        <v>0</v>
      </c>
      <c r="G91" s="136">
        <f t="shared" si="41"/>
        <v>0</v>
      </c>
      <c r="H91" s="71"/>
      <c r="I91" s="71"/>
      <c r="J91" s="122">
        <f t="shared" si="38"/>
        <v>0</v>
      </c>
      <c r="K91" s="64"/>
      <c r="L91" s="70"/>
      <c r="M91" s="126">
        <f t="shared" si="4"/>
        <v>0</v>
      </c>
      <c r="N91" s="127">
        <f t="shared" si="5"/>
        <v>0</v>
      </c>
      <c r="O91" s="127">
        <f t="shared" si="6"/>
        <v>0</v>
      </c>
      <c r="P91" s="66"/>
      <c r="Q91" s="66"/>
      <c r="R91" s="122">
        <f t="shared" si="39"/>
        <v>0</v>
      </c>
      <c r="S91" s="64"/>
      <c r="T91" s="70"/>
      <c r="U91" s="126">
        <f aca="true" t="shared" si="43" ref="U91:U122">+R91-J91</f>
        <v>0</v>
      </c>
      <c r="V91" s="127">
        <f aca="true" t="shared" si="44" ref="V91:V122">IF(ISERROR(IF(AND(J91&gt;1,R91=0),0%,IF(AND(J91=0,R91&gt;1),100%,U91/J91))),0,IF(AND(J91&gt;1,R91=0),0%,IF(AND(J91=0,R91&gt;1),100%,U91/J91)))</f>
        <v>0</v>
      </c>
      <c r="W91" s="127" t="e">
        <f t="shared" si="7"/>
        <v>#DIV/0!</v>
      </c>
      <c r="X91" s="66"/>
      <c r="Y91" s="66"/>
      <c r="Z91" s="122">
        <f t="shared" si="42"/>
        <v>0</v>
      </c>
      <c r="AA91" s="64"/>
      <c r="AB91" s="70"/>
      <c r="AC91" s="126">
        <f aca="true" t="shared" si="45" ref="AC91:AC154">+Z91-R91</f>
        <v>0</v>
      </c>
      <c r="AD91" s="127">
        <f aca="true" t="shared" si="46" ref="AD91:AD154">IF(ISERROR(IF(AND(R91&gt;1,Z91=0),0%,IF(AND(R91=0,Z91&gt;1),100%,AC91/R91))),0,IF(AND(R91&gt;1,Z91=0),0%,IF(AND(R91=0,Z91&gt;1),100%,AC91/R91)))</f>
        <v>0</v>
      </c>
      <c r="AE91" s="127" t="e">
        <f t="shared" si="8"/>
        <v>#DIV/0!</v>
      </c>
    </row>
    <row r="92" spans="2:31" ht="15">
      <c r="B92" s="74"/>
      <c r="C92" s="74"/>
      <c r="D92" s="75" t="s">
        <v>218</v>
      </c>
      <c r="E92" s="76" t="s">
        <v>110</v>
      </c>
      <c r="F92" s="136">
        <f>+VLOOKUP(D92,'[1]Registros'!$B$21:$S$194,18,FALSE)</f>
        <v>0</v>
      </c>
      <c r="G92" s="136">
        <f t="shared" si="41"/>
        <v>0</v>
      </c>
      <c r="H92" s="71"/>
      <c r="I92" s="71"/>
      <c r="J92" s="122">
        <f t="shared" si="38"/>
        <v>0</v>
      </c>
      <c r="K92" s="64"/>
      <c r="L92" s="70"/>
      <c r="M92" s="126">
        <f aca="true" t="shared" si="47" ref="M92:M155">+J92-G92</f>
        <v>0</v>
      </c>
      <c r="N92" s="127">
        <f aca="true" t="shared" si="48" ref="N92:N155">IF(ISERROR(IF(AND(G92&gt;1,J92=0),0%,IF(AND(G92=0,J92&gt;1),100%,M92/G92))),0,IF(AND(G92&gt;1,J92=0),0%,IF(AND(G92=0,J92&gt;1),100%,M92/G92)))</f>
        <v>0</v>
      </c>
      <c r="O92" s="127">
        <f aca="true" t="shared" si="49" ref="O92:O155">+IF($M$381&lt;1,M92/-$M$381,M92/$M$381)</f>
        <v>0</v>
      </c>
      <c r="P92" s="66"/>
      <c r="Q92" s="66"/>
      <c r="R92" s="122">
        <f t="shared" si="39"/>
        <v>0</v>
      </c>
      <c r="S92" s="64"/>
      <c r="T92" s="70"/>
      <c r="U92" s="126">
        <f t="shared" si="43"/>
        <v>0</v>
      </c>
      <c r="V92" s="127">
        <f t="shared" si="44"/>
        <v>0</v>
      </c>
      <c r="W92" s="127" t="e">
        <f aca="true" t="shared" si="50" ref="W92:W155">+IF($U$381&lt;1,U92/-$U$381,U92/$U$381)</f>
        <v>#DIV/0!</v>
      </c>
      <c r="X92" s="66"/>
      <c r="Y92" s="66"/>
      <c r="Z92" s="122">
        <f t="shared" si="42"/>
        <v>0</v>
      </c>
      <c r="AA92" s="64"/>
      <c r="AB92" s="70"/>
      <c r="AC92" s="126">
        <f t="shared" si="45"/>
        <v>0</v>
      </c>
      <c r="AD92" s="127">
        <f t="shared" si="46"/>
        <v>0</v>
      </c>
      <c r="AE92" s="127" t="e">
        <f aca="true" t="shared" si="51" ref="AE92:AE155">+IF($AC$381&lt;1,AC92/-$AC$381,AC92/$AC$381)</f>
        <v>#DIV/0!</v>
      </c>
    </row>
    <row r="93" spans="2:31" ht="15">
      <c r="B93" s="74"/>
      <c r="C93" s="74"/>
      <c r="D93" s="75" t="s">
        <v>219</v>
      </c>
      <c r="E93" s="76" t="s">
        <v>111</v>
      </c>
      <c r="F93" s="136">
        <f>+VLOOKUP(D93,'[1]Registros'!$B$21:$S$194,18,FALSE)</f>
        <v>0</v>
      </c>
      <c r="G93" s="136">
        <f t="shared" si="41"/>
        <v>0</v>
      </c>
      <c r="H93" s="71"/>
      <c r="I93" s="71"/>
      <c r="J93" s="122">
        <f t="shared" si="38"/>
        <v>0</v>
      </c>
      <c r="K93" s="64"/>
      <c r="L93" s="70"/>
      <c r="M93" s="126">
        <f t="shared" si="47"/>
        <v>0</v>
      </c>
      <c r="N93" s="127">
        <f t="shared" si="48"/>
        <v>0</v>
      </c>
      <c r="O93" s="127">
        <f t="shared" si="49"/>
        <v>0</v>
      </c>
      <c r="P93" s="66"/>
      <c r="Q93" s="66"/>
      <c r="R93" s="122">
        <f t="shared" si="39"/>
        <v>0</v>
      </c>
      <c r="S93" s="64"/>
      <c r="T93" s="70"/>
      <c r="U93" s="126">
        <f t="shared" si="43"/>
        <v>0</v>
      </c>
      <c r="V93" s="127">
        <f t="shared" si="44"/>
        <v>0</v>
      </c>
      <c r="W93" s="127" t="e">
        <f t="shared" si="50"/>
        <v>#DIV/0!</v>
      </c>
      <c r="X93" s="66"/>
      <c r="Y93" s="66"/>
      <c r="Z93" s="122">
        <f t="shared" si="42"/>
        <v>0</v>
      </c>
      <c r="AA93" s="64"/>
      <c r="AB93" s="70"/>
      <c r="AC93" s="126">
        <f t="shared" si="45"/>
        <v>0</v>
      </c>
      <c r="AD93" s="127">
        <f t="shared" si="46"/>
        <v>0</v>
      </c>
      <c r="AE93" s="127" t="e">
        <f t="shared" si="51"/>
        <v>#DIV/0!</v>
      </c>
    </row>
    <row r="94" spans="2:31" ht="15">
      <c r="B94" s="74"/>
      <c r="C94" s="74"/>
      <c r="D94" s="75" t="s">
        <v>220</v>
      </c>
      <c r="E94" s="76" t="s">
        <v>112</v>
      </c>
      <c r="F94" s="136">
        <f>+VLOOKUP(D94,'[1]Registros'!$B$21:$S$194,18,FALSE)</f>
        <v>0</v>
      </c>
      <c r="G94" s="136">
        <f t="shared" si="41"/>
        <v>0</v>
      </c>
      <c r="H94" s="71"/>
      <c r="I94" s="71"/>
      <c r="J94" s="122">
        <f t="shared" si="38"/>
        <v>0</v>
      </c>
      <c r="K94" s="64"/>
      <c r="L94" s="70"/>
      <c r="M94" s="126">
        <f t="shared" si="47"/>
        <v>0</v>
      </c>
      <c r="N94" s="127">
        <f t="shared" si="48"/>
        <v>0</v>
      </c>
      <c r="O94" s="127">
        <f t="shared" si="49"/>
        <v>0</v>
      </c>
      <c r="P94" s="66"/>
      <c r="Q94" s="66"/>
      <c r="R94" s="122">
        <f t="shared" si="39"/>
        <v>0</v>
      </c>
      <c r="S94" s="64"/>
      <c r="T94" s="70"/>
      <c r="U94" s="126">
        <f t="shared" si="43"/>
        <v>0</v>
      </c>
      <c r="V94" s="127">
        <f t="shared" si="44"/>
        <v>0</v>
      </c>
      <c r="W94" s="127" t="e">
        <f t="shared" si="50"/>
        <v>#DIV/0!</v>
      </c>
      <c r="X94" s="66"/>
      <c r="Y94" s="66"/>
      <c r="Z94" s="122">
        <f t="shared" si="42"/>
        <v>0</v>
      </c>
      <c r="AA94" s="64"/>
      <c r="AB94" s="70"/>
      <c r="AC94" s="126">
        <f t="shared" si="45"/>
        <v>0</v>
      </c>
      <c r="AD94" s="127">
        <f t="shared" si="46"/>
        <v>0</v>
      </c>
      <c r="AE94" s="127" t="e">
        <f t="shared" si="51"/>
        <v>#DIV/0!</v>
      </c>
    </row>
    <row r="95" spans="2:31" ht="15">
      <c r="B95" s="74"/>
      <c r="C95" s="74"/>
      <c r="D95" s="75" t="s">
        <v>352</v>
      </c>
      <c r="E95" s="76" t="s">
        <v>117</v>
      </c>
      <c r="F95" s="136">
        <f>+VLOOKUP(D95,'[1]Registros'!$B$21:$S$194,18,FALSE)</f>
        <v>0</v>
      </c>
      <c r="G95" s="136">
        <f t="shared" si="41"/>
        <v>0</v>
      </c>
      <c r="H95" s="71"/>
      <c r="I95" s="71"/>
      <c r="J95" s="122">
        <f t="shared" si="38"/>
        <v>0</v>
      </c>
      <c r="K95" s="64"/>
      <c r="L95" s="70"/>
      <c r="M95" s="126">
        <f t="shared" si="47"/>
        <v>0</v>
      </c>
      <c r="N95" s="127">
        <f t="shared" si="48"/>
        <v>0</v>
      </c>
      <c r="O95" s="127">
        <f t="shared" si="49"/>
        <v>0</v>
      </c>
      <c r="P95" s="66"/>
      <c r="Q95" s="66"/>
      <c r="R95" s="122">
        <f t="shared" si="39"/>
        <v>0</v>
      </c>
      <c r="S95" s="64"/>
      <c r="T95" s="70"/>
      <c r="U95" s="126">
        <f t="shared" si="43"/>
        <v>0</v>
      </c>
      <c r="V95" s="127">
        <f t="shared" si="44"/>
        <v>0</v>
      </c>
      <c r="W95" s="127" t="e">
        <f t="shared" si="50"/>
        <v>#DIV/0!</v>
      </c>
      <c r="X95" s="66"/>
      <c r="Y95" s="66"/>
      <c r="Z95" s="122">
        <f t="shared" si="42"/>
        <v>0</v>
      </c>
      <c r="AA95" s="64"/>
      <c r="AB95" s="70"/>
      <c r="AC95" s="126">
        <f t="shared" si="45"/>
        <v>0</v>
      </c>
      <c r="AD95" s="127">
        <f t="shared" si="46"/>
        <v>0</v>
      </c>
      <c r="AE95" s="127" t="e">
        <f t="shared" si="51"/>
        <v>#DIV/0!</v>
      </c>
    </row>
    <row r="96" spans="2:31" ht="15">
      <c r="B96" s="74"/>
      <c r="C96" s="74"/>
      <c r="D96" s="75" t="s">
        <v>221</v>
      </c>
      <c r="E96" s="76" t="s">
        <v>98</v>
      </c>
      <c r="F96" s="136">
        <f>+VLOOKUP(D96,'[1]Registros'!$B$21:$S$194,18,FALSE)</f>
        <v>0</v>
      </c>
      <c r="G96" s="136">
        <f t="shared" si="41"/>
        <v>0</v>
      </c>
      <c r="H96" s="71"/>
      <c r="I96" s="71"/>
      <c r="J96" s="122">
        <f t="shared" si="38"/>
        <v>0</v>
      </c>
      <c r="K96" s="64"/>
      <c r="L96" s="70"/>
      <c r="M96" s="126">
        <f t="shared" si="47"/>
        <v>0</v>
      </c>
      <c r="N96" s="127">
        <f t="shared" si="48"/>
        <v>0</v>
      </c>
      <c r="O96" s="127">
        <f t="shared" si="49"/>
        <v>0</v>
      </c>
      <c r="P96" s="66"/>
      <c r="Q96" s="66"/>
      <c r="R96" s="122">
        <f t="shared" si="39"/>
        <v>0</v>
      </c>
      <c r="S96" s="64"/>
      <c r="T96" s="70"/>
      <c r="U96" s="126">
        <f t="shared" si="43"/>
        <v>0</v>
      </c>
      <c r="V96" s="127">
        <f t="shared" si="44"/>
        <v>0</v>
      </c>
      <c r="W96" s="127" t="e">
        <f t="shared" si="50"/>
        <v>#DIV/0!</v>
      </c>
      <c r="X96" s="66"/>
      <c r="Y96" s="66"/>
      <c r="Z96" s="122">
        <f t="shared" si="42"/>
        <v>0</v>
      </c>
      <c r="AA96" s="64"/>
      <c r="AB96" s="70"/>
      <c r="AC96" s="126">
        <f t="shared" si="45"/>
        <v>0</v>
      </c>
      <c r="AD96" s="127">
        <f t="shared" si="46"/>
        <v>0</v>
      </c>
      <c r="AE96" s="127" t="e">
        <f t="shared" si="51"/>
        <v>#DIV/0!</v>
      </c>
    </row>
    <row r="97" spans="2:31" ht="26.4">
      <c r="B97" s="74"/>
      <c r="C97" s="74"/>
      <c r="D97" s="68" t="s">
        <v>222</v>
      </c>
      <c r="E97" s="69" t="s">
        <v>291</v>
      </c>
      <c r="F97" s="135">
        <f>+F98</f>
        <v>0</v>
      </c>
      <c r="G97" s="135">
        <f>+G98</f>
        <v>0</v>
      </c>
      <c r="H97" s="71"/>
      <c r="I97" s="71"/>
      <c r="J97" s="122">
        <f>+J98</f>
        <v>0</v>
      </c>
      <c r="K97" s="64"/>
      <c r="L97" s="70"/>
      <c r="M97" s="126">
        <f t="shared" si="47"/>
        <v>0</v>
      </c>
      <c r="N97" s="127">
        <f t="shared" si="48"/>
        <v>0</v>
      </c>
      <c r="O97" s="127">
        <f t="shared" si="49"/>
        <v>0</v>
      </c>
      <c r="P97" s="66"/>
      <c r="Q97" s="66"/>
      <c r="R97" s="122">
        <f>+R98</f>
        <v>0</v>
      </c>
      <c r="S97" s="64"/>
      <c r="T97" s="70"/>
      <c r="U97" s="126">
        <f t="shared" si="43"/>
        <v>0</v>
      </c>
      <c r="V97" s="127">
        <f t="shared" si="44"/>
        <v>0</v>
      </c>
      <c r="W97" s="127" t="e">
        <f t="shared" si="50"/>
        <v>#DIV/0!</v>
      </c>
      <c r="X97" s="66"/>
      <c r="Y97" s="66"/>
      <c r="Z97" s="122">
        <f>+Z98</f>
        <v>0</v>
      </c>
      <c r="AA97" s="64"/>
      <c r="AB97" s="70"/>
      <c r="AC97" s="126">
        <f t="shared" si="45"/>
        <v>0</v>
      </c>
      <c r="AD97" s="127">
        <f t="shared" si="46"/>
        <v>0</v>
      </c>
      <c r="AE97" s="127" t="e">
        <f t="shared" si="51"/>
        <v>#DIV/0!</v>
      </c>
    </row>
    <row r="98" spans="2:31" ht="26.4">
      <c r="B98" s="74"/>
      <c r="C98" s="74"/>
      <c r="D98" s="72" t="s">
        <v>223</v>
      </c>
      <c r="E98" s="73" t="s">
        <v>118</v>
      </c>
      <c r="F98" s="135">
        <f>+F99+F106+F113+F120+F127+F134+F141+F150+F157+F164+F171</f>
        <v>0</v>
      </c>
      <c r="G98" s="135">
        <f>+G99+G106+G113+G120+G127+G134+G141+G150+G157+G164+G171</f>
        <v>0</v>
      </c>
      <c r="H98" s="71"/>
      <c r="I98" s="71"/>
      <c r="J98" s="122">
        <f>+J99+J106+J113+J120+J127+J134+J141+J150+J157+J164+J171</f>
        <v>0</v>
      </c>
      <c r="K98" s="64"/>
      <c r="L98" s="70"/>
      <c r="M98" s="126">
        <f t="shared" si="47"/>
        <v>0</v>
      </c>
      <c r="N98" s="127">
        <f t="shared" si="48"/>
        <v>0</v>
      </c>
      <c r="O98" s="127">
        <f t="shared" si="49"/>
        <v>0</v>
      </c>
      <c r="P98" s="66"/>
      <c r="Q98" s="66"/>
      <c r="R98" s="122">
        <f>+R99+R106+R113+R120+R127+R134+R141+R150+R157+R164+R171</f>
        <v>0</v>
      </c>
      <c r="S98" s="64"/>
      <c r="T98" s="70"/>
      <c r="U98" s="126">
        <f t="shared" si="43"/>
        <v>0</v>
      </c>
      <c r="V98" s="127">
        <f t="shared" si="44"/>
        <v>0</v>
      </c>
      <c r="W98" s="127" t="e">
        <f t="shared" si="50"/>
        <v>#DIV/0!</v>
      </c>
      <c r="X98" s="66"/>
      <c r="Y98" s="66"/>
      <c r="Z98" s="122">
        <f>+Z99+Z106+Z113+Z120+Z127+Z134+Z141+Z150+Z157+Z164+Z171</f>
        <v>0</v>
      </c>
      <c r="AA98" s="64"/>
      <c r="AB98" s="70"/>
      <c r="AC98" s="126">
        <f t="shared" si="45"/>
        <v>0</v>
      </c>
      <c r="AD98" s="127">
        <f t="shared" si="46"/>
        <v>0</v>
      </c>
      <c r="AE98" s="127" t="e">
        <f t="shared" si="51"/>
        <v>#DIV/0!</v>
      </c>
    </row>
    <row r="99" spans="2:31" ht="15">
      <c r="B99" s="67"/>
      <c r="C99" s="67"/>
      <c r="D99" s="77" t="s">
        <v>224</v>
      </c>
      <c r="E99" s="78" t="s">
        <v>119</v>
      </c>
      <c r="F99" s="136">
        <f>SUM(F100:F105)</f>
        <v>0</v>
      </c>
      <c r="G99" s="136">
        <f>SUM(G100:G105)</f>
        <v>0</v>
      </c>
      <c r="H99" s="71"/>
      <c r="I99" s="71"/>
      <c r="J99" s="122">
        <f>SUM(J100:J105)</f>
        <v>0</v>
      </c>
      <c r="K99" s="64"/>
      <c r="L99" s="70"/>
      <c r="M99" s="126">
        <f t="shared" si="47"/>
        <v>0</v>
      </c>
      <c r="N99" s="127">
        <f t="shared" si="48"/>
        <v>0</v>
      </c>
      <c r="O99" s="127">
        <f t="shared" si="49"/>
        <v>0</v>
      </c>
      <c r="P99" s="66"/>
      <c r="Q99" s="66"/>
      <c r="R99" s="122">
        <f>SUM(R100:R105)</f>
        <v>0</v>
      </c>
      <c r="S99" s="64"/>
      <c r="T99" s="70"/>
      <c r="U99" s="126">
        <f t="shared" si="43"/>
        <v>0</v>
      </c>
      <c r="V99" s="127">
        <f t="shared" si="44"/>
        <v>0</v>
      </c>
      <c r="W99" s="127" t="e">
        <f t="shared" si="50"/>
        <v>#DIV/0!</v>
      </c>
      <c r="X99" s="66"/>
      <c r="Y99" s="66"/>
      <c r="Z99" s="122">
        <f>SUM(Z100:Z105)</f>
        <v>0</v>
      </c>
      <c r="AA99" s="64"/>
      <c r="AB99" s="70"/>
      <c r="AC99" s="126">
        <f t="shared" si="45"/>
        <v>0</v>
      </c>
      <c r="AD99" s="127">
        <f t="shared" si="46"/>
        <v>0</v>
      </c>
      <c r="AE99" s="127" t="e">
        <f t="shared" si="51"/>
        <v>#DIV/0!</v>
      </c>
    </row>
    <row r="100" spans="2:31" ht="15">
      <c r="B100" s="74"/>
      <c r="C100" s="74"/>
      <c r="D100" s="75" t="s">
        <v>353</v>
      </c>
      <c r="E100" s="76" t="s">
        <v>108</v>
      </c>
      <c r="F100" s="136">
        <f>+VLOOKUP(D100,'[1]Registros'!$B$21:$S$194,18,FALSE)</f>
        <v>0</v>
      </c>
      <c r="G100" s="136">
        <f aca="true" t="shared" si="52" ref="G100:G105">+F100</f>
        <v>0</v>
      </c>
      <c r="H100" s="71"/>
      <c r="I100" s="71"/>
      <c r="J100" s="122">
        <f aca="true" t="shared" si="53" ref="J100:J105">+H100+I100</f>
        <v>0</v>
      </c>
      <c r="K100" s="64"/>
      <c r="L100" s="70"/>
      <c r="M100" s="126">
        <f t="shared" si="47"/>
        <v>0</v>
      </c>
      <c r="N100" s="127">
        <f t="shared" si="48"/>
        <v>0</v>
      </c>
      <c r="O100" s="127">
        <f t="shared" si="49"/>
        <v>0</v>
      </c>
      <c r="P100" s="66"/>
      <c r="Q100" s="66"/>
      <c r="R100" s="122">
        <f aca="true" t="shared" si="54" ref="R100:R105">+P100+Q100</f>
        <v>0</v>
      </c>
      <c r="S100" s="64"/>
      <c r="T100" s="70"/>
      <c r="U100" s="126">
        <f t="shared" si="43"/>
        <v>0</v>
      </c>
      <c r="V100" s="127">
        <f t="shared" si="44"/>
        <v>0</v>
      </c>
      <c r="W100" s="127" t="e">
        <f t="shared" si="50"/>
        <v>#DIV/0!</v>
      </c>
      <c r="X100" s="66"/>
      <c r="Y100" s="66"/>
      <c r="Z100" s="122">
        <f aca="true" t="shared" si="55" ref="Z100:Z105">+X100+Y100</f>
        <v>0</v>
      </c>
      <c r="AA100" s="64"/>
      <c r="AB100" s="70"/>
      <c r="AC100" s="126">
        <f t="shared" si="45"/>
        <v>0</v>
      </c>
      <c r="AD100" s="127">
        <f t="shared" si="46"/>
        <v>0</v>
      </c>
      <c r="AE100" s="127" t="e">
        <f t="shared" si="51"/>
        <v>#DIV/0!</v>
      </c>
    </row>
    <row r="101" spans="2:31" ht="15">
      <c r="B101" s="74"/>
      <c r="C101" s="74"/>
      <c r="D101" s="75" t="s">
        <v>354</v>
      </c>
      <c r="E101" s="76" t="s">
        <v>109</v>
      </c>
      <c r="F101" s="136">
        <f>+VLOOKUP(D101,'[1]Registros'!$B$21:$S$194,18,FALSE)</f>
        <v>0</v>
      </c>
      <c r="G101" s="136">
        <f t="shared" si="52"/>
        <v>0</v>
      </c>
      <c r="H101" s="71"/>
      <c r="I101" s="71"/>
      <c r="J101" s="122">
        <f t="shared" si="53"/>
        <v>0</v>
      </c>
      <c r="K101" s="64"/>
      <c r="L101" s="70"/>
      <c r="M101" s="126">
        <f t="shared" si="47"/>
        <v>0</v>
      </c>
      <c r="N101" s="127">
        <f t="shared" si="48"/>
        <v>0</v>
      </c>
      <c r="O101" s="127">
        <f t="shared" si="49"/>
        <v>0</v>
      </c>
      <c r="P101" s="66"/>
      <c r="Q101" s="66"/>
      <c r="R101" s="122">
        <f t="shared" si="54"/>
        <v>0</v>
      </c>
      <c r="S101" s="64"/>
      <c r="T101" s="70"/>
      <c r="U101" s="126">
        <f t="shared" si="43"/>
        <v>0</v>
      </c>
      <c r="V101" s="127">
        <f t="shared" si="44"/>
        <v>0</v>
      </c>
      <c r="W101" s="127" t="e">
        <f t="shared" si="50"/>
        <v>#DIV/0!</v>
      </c>
      <c r="X101" s="66"/>
      <c r="Y101" s="66"/>
      <c r="Z101" s="122">
        <f t="shared" si="55"/>
        <v>0</v>
      </c>
      <c r="AA101" s="64"/>
      <c r="AB101" s="70"/>
      <c r="AC101" s="126">
        <f t="shared" si="45"/>
        <v>0</v>
      </c>
      <c r="AD101" s="127">
        <f t="shared" si="46"/>
        <v>0</v>
      </c>
      <c r="AE101" s="127" t="e">
        <f t="shared" si="51"/>
        <v>#DIV/0!</v>
      </c>
    </row>
    <row r="102" spans="2:31" ht="15">
      <c r="B102" s="74"/>
      <c r="C102" s="74"/>
      <c r="D102" s="75" t="s">
        <v>355</v>
      </c>
      <c r="E102" s="76" t="s">
        <v>110</v>
      </c>
      <c r="F102" s="136">
        <f>+VLOOKUP(D102,'[1]Registros'!$B$21:$S$194,18,FALSE)</f>
        <v>0</v>
      </c>
      <c r="G102" s="136">
        <f t="shared" si="52"/>
        <v>0</v>
      </c>
      <c r="H102" s="71"/>
      <c r="I102" s="71"/>
      <c r="J102" s="122">
        <f t="shared" si="53"/>
        <v>0</v>
      </c>
      <c r="K102" s="64"/>
      <c r="L102" s="70"/>
      <c r="M102" s="126">
        <f t="shared" si="47"/>
        <v>0</v>
      </c>
      <c r="N102" s="127">
        <f t="shared" si="48"/>
        <v>0</v>
      </c>
      <c r="O102" s="127">
        <f t="shared" si="49"/>
        <v>0</v>
      </c>
      <c r="P102" s="66"/>
      <c r="Q102" s="66"/>
      <c r="R102" s="122">
        <f t="shared" si="54"/>
        <v>0</v>
      </c>
      <c r="S102" s="64"/>
      <c r="T102" s="70"/>
      <c r="U102" s="126">
        <f t="shared" si="43"/>
        <v>0</v>
      </c>
      <c r="V102" s="127">
        <f t="shared" si="44"/>
        <v>0</v>
      </c>
      <c r="W102" s="127" t="e">
        <f t="shared" si="50"/>
        <v>#DIV/0!</v>
      </c>
      <c r="X102" s="66"/>
      <c r="Y102" s="66"/>
      <c r="Z102" s="122">
        <f t="shared" si="55"/>
        <v>0</v>
      </c>
      <c r="AA102" s="64"/>
      <c r="AB102" s="70"/>
      <c r="AC102" s="126">
        <f t="shared" si="45"/>
        <v>0</v>
      </c>
      <c r="AD102" s="127">
        <f t="shared" si="46"/>
        <v>0</v>
      </c>
      <c r="AE102" s="127" t="e">
        <f t="shared" si="51"/>
        <v>#DIV/0!</v>
      </c>
    </row>
    <row r="103" spans="2:31" ht="15">
      <c r="B103" s="74"/>
      <c r="C103" s="74"/>
      <c r="D103" s="75" t="s">
        <v>356</v>
      </c>
      <c r="E103" s="76" t="s">
        <v>111</v>
      </c>
      <c r="F103" s="136">
        <f>+VLOOKUP(D103,'[1]Registros'!$B$21:$S$194,18,FALSE)</f>
        <v>0</v>
      </c>
      <c r="G103" s="136">
        <f t="shared" si="52"/>
        <v>0</v>
      </c>
      <c r="H103" s="71"/>
      <c r="I103" s="71"/>
      <c r="J103" s="122">
        <f t="shared" si="53"/>
        <v>0</v>
      </c>
      <c r="K103" s="64"/>
      <c r="L103" s="70"/>
      <c r="M103" s="126">
        <f t="shared" si="47"/>
        <v>0</v>
      </c>
      <c r="N103" s="127">
        <f t="shared" si="48"/>
        <v>0</v>
      </c>
      <c r="O103" s="127">
        <f t="shared" si="49"/>
        <v>0</v>
      </c>
      <c r="P103" s="66"/>
      <c r="Q103" s="66"/>
      <c r="R103" s="122">
        <f t="shared" si="54"/>
        <v>0</v>
      </c>
      <c r="S103" s="64"/>
      <c r="T103" s="70"/>
      <c r="U103" s="126">
        <f t="shared" si="43"/>
        <v>0</v>
      </c>
      <c r="V103" s="127">
        <f t="shared" si="44"/>
        <v>0</v>
      </c>
      <c r="W103" s="127" t="e">
        <f t="shared" si="50"/>
        <v>#DIV/0!</v>
      </c>
      <c r="X103" s="66"/>
      <c r="Y103" s="66"/>
      <c r="Z103" s="122">
        <f t="shared" si="55"/>
        <v>0</v>
      </c>
      <c r="AA103" s="64"/>
      <c r="AB103" s="70"/>
      <c r="AC103" s="126">
        <f t="shared" si="45"/>
        <v>0</v>
      </c>
      <c r="AD103" s="127">
        <f t="shared" si="46"/>
        <v>0</v>
      </c>
      <c r="AE103" s="127" t="e">
        <f t="shared" si="51"/>
        <v>#DIV/0!</v>
      </c>
    </row>
    <row r="104" spans="2:31" ht="15">
      <c r="B104" s="74"/>
      <c r="C104" s="74"/>
      <c r="D104" s="75" t="s">
        <v>357</v>
      </c>
      <c r="E104" s="76" t="s">
        <v>112</v>
      </c>
      <c r="F104" s="136">
        <f>+VLOOKUP(D104,'[1]Registros'!$B$21:$S$194,18,FALSE)</f>
        <v>0</v>
      </c>
      <c r="G104" s="136">
        <f t="shared" si="52"/>
        <v>0</v>
      </c>
      <c r="H104" s="71"/>
      <c r="I104" s="71"/>
      <c r="J104" s="122">
        <f t="shared" si="53"/>
        <v>0</v>
      </c>
      <c r="K104" s="64"/>
      <c r="L104" s="70"/>
      <c r="M104" s="126">
        <f t="shared" si="47"/>
        <v>0</v>
      </c>
      <c r="N104" s="127">
        <f t="shared" si="48"/>
        <v>0</v>
      </c>
      <c r="O104" s="127">
        <f t="shared" si="49"/>
        <v>0</v>
      </c>
      <c r="P104" s="66"/>
      <c r="Q104" s="66"/>
      <c r="R104" s="122">
        <f t="shared" si="54"/>
        <v>0</v>
      </c>
      <c r="S104" s="64"/>
      <c r="T104" s="70"/>
      <c r="U104" s="126">
        <f t="shared" si="43"/>
        <v>0</v>
      </c>
      <c r="V104" s="127">
        <f t="shared" si="44"/>
        <v>0</v>
      </c>
      <c r="W104" s="127" t="e">
        <f t="shared" si="50"/>
        <v>#DIV/0!</v>
      </c>
      <c r="X104" s="66"/>
      <c r="Y104" s="66"/>
      <c r="Z104" s="122">
        <f t="shared" si="55"/>
        <v>0</v>
      </c>
      <c r="AA104" s="64"/>
      <c r="AB104" s="70"/>
      <c r="AC104" s="126">
        <f t="shared" si="45"/>
        <v>0</v>
      </c>
      <c r="AD104" s="127">
        <f t="shared" si="46"/>
        <v>0</v>
      </c>
      <c r="AE104" s="127" t="e">
        <f t="shared" si="51"/>
        <v>#DIV/0!</v>
      </c>
    </row>
    <row r="105" spans="2:31" ht="15">
      <c r="B105" s="74"/>
      <c r="C105" s="74"/>
      <c r="D105" s="75" t="s">
        <v>358</v>
      </c>
      <c r="E105" s="76" t="s">
        <v>98</v>
      </c>
      <c r="F105" s="136">
        <f>+VLOOKUP(D105,'[1]Registros'!$B$21:$S$194,18,FALSE)</f>
        <v>0</v>
      </c>
      <c r="G105" s="136">
        <f t="shared" si="52"/>
        <v>0</v>
      </c>
      <c r="H105" s="71"/>
      <c r="I105" s="71"/>
      <c r="J105" s="122">
        <f t="shared" si="53"/>
        <v>0</v>
      </c>
      <c r="K105" s="64"/>
      <c r="L105" s="70"/>
      <c r="M105" s="126">
        <f t="shared" si="47"/>
        <v>0</v>
      </c>
      <c r="N105" s="127">
        <f t="shared" si="48"/>
        <v>0</v>
      </c>
      <c r="O105" s="127">
        <f t="shared" si="49"/>
        <v>0</v>
      </c>
      <c r="P105" s="66"/>
      <c r="Q105" s="66"/>
      <c r="R105" s="122">
        <f t="shared" si="54"/>
        <v>0</v>
      </c>
      <c r="S105" s="64"/>
      <c r="T105" s="70"/>
      <c r="U105" s="126">
        <f t="shared" si="43"/>
        <v>0</v>
      </c>
      <c r="V105" s="127">
        <f t="shared" si="44"/>
        <v>0</v>
      </c>
      <c r="W105" s="127" t="e">
        <f t="shared" si="50"/>
        <v>#DIV/0!</v>
      </c>
      <c r="X105" s="66"/>
      <c r="Y105" s="66"/>
      <c r="Z105" s="122">
        <f t="shared" si="55"/>
        <v>0</v>
      </c>
      <c r="AA105" s="64"/>
      <c r="AB105" s="70"/>
      <c r="AC105" s="126">
        <f t="shared" si="45"/>
        <v>0</v>
      </c>
      <c r="AD105" s="127">
        <f t="shared" si="46"/>
        <v>0</v>
      </c>
      <c r="AE105" s="127" t="e">
        <f t="shared" si="51"/>
        <v>#DIV/0!</v>
      </c>
    </row>
    <row r="106" spans="2:31" ht="15">
      <c r="B106" s="74"/>
      <c r="C106" s="74"/>
      <c r="D106" s="77" t="s">
        <v>225</v>
      </c>
      <c r="E106" s="78" t="s">
        <v>120</v>
      </c>
      <c r="F106" s="136">
        <f>SUM(F107:F112)</f>
        <v>0</v>
      </c>
      <c r="G106" s="136">
        <f>SUM(G107:G112)</f>
        <v>0</v>
      </c>
      <c r="H106" s="71"/>
      <c r="I106" s="71"/>
      <c r="J106" s="122">
        <f>SUM(J107:J112)</f>
        <v>0</v>
      </c>
      <c r="K106" s="64"/>
      <c r="L106" s="70"/>
      <c r="M106" s="126">
        <f t="shared" si="47"/>
        <v>0</v>
      </c>
      <c r="N106" s="127">
        <f t="shared" si="48"/>
        <v>0</v>
      </c>
      <c r="O106" s="127">
        <f t="shared" si="49"/>
        <v>0</v>
      </c>
      <c r="P106" s="66"/>
      <c r="Q106" s="66"/>
      <c r="R106" s="122">
        <f>SUM(R107:R112)</f>
        <v>0</v>
      </c>
      <c r="S106" s="64"/>
      <c r="T106" s="70"/>
      <c r="U106" s="126">
        <f t="shared" si="43"/>
        <v>0</v>
      </c>
      <c r="V106" s="127">
        <f t="shared" si="44"/>
        <v>0</v>
      </c>
      <c r="W106" s="127" t="e">
        <f t="shared" si="50"/>
        <v>#DIV/0!</v>
      </c>
      <c r="X106" s="66"/>
      <c r="Y106" s="66"/>
      <c r="Z106" s="122">
        <f>SUM(Z107:Z112)</f>
        <v>0</v>
      </c>
      <c r="AA106" s="64"/>
      <c r="AB106" s="70"/>
      <c r="AC106" s="126">
        <f t="shared" si="45"/>
        <v>0</v>
      </c>
      <c r="AD106" s="127">
        <f t="shared" si="46"/>
        <v>0</v>
      </c>
      <c r="AE106" s="127" t="e">
        <f t="shared" si="51"/>
        <v>#DIV/0!</v>
      </c>
    </row>
    <row r="107" spans="2:31" ht="15">
      <c r="B107" s="74"/>
      <c r="C107" s="74"/>
      <c r="D107" s="75" t="s">
        <v>359</v>
      </c>
      <c r="E107" s="76" t="s">
        <v>108</v>
      </c>
      <c r="F107" s="138">
        <f>+VLOOKUP(D107,'[1]Registros'!$B$21:$S$194,18,FALSE)</f>
        <v>0</v>
      </c>
      <c r="G107" s="136">
        <f aca="true" t="shared" si="56" ref="G107:G112">+F107</f>
        <v>0</v>
      </c>
      <c r="H107" s="71"/>
      <c r="I107" s="71"/>
      <c r="J107" s="122">
        <f aca="true" t="shared" si="57" ref="J107:J112">+H107+I107</f>
        <v>0</v>
      </c>
      <c r="K107" s="64"/>
      <c r="L107" s="70"/>
      <c r="M107" s="126">
        <f t="shared" si="47"/>
        <v>0</v>
      </c>
      <c r="N107" s="127">
        <f t="shared" si="48"/>
        <v>0</v>
      </c>
      <c r="O107" s="127">
        <f t="shared" si="49"/>
        <v>0</v>
      </c>
      <c r="P107" s="66"/>
      <c r="Q107" s="66"/>
      <c r="R107" s="122">
        <f aca="true" t="shared" si="58" ref="R107:R112">+P107+Q107</f>
        <v>0</v>
      </c>
      <c r="S107" s="64"/>
      <c r="T107" s="70"/>
      <c r="U107" s="126">
        <f t="shared" si="43"/>
        <v>0</v>
      </c>
      <c r="V107" s="127">
        <f t="shared" si="44"/>
        <v>0</v>
      </c>
      <c r="W107" s="127" t="e">
        <f t="shared" si="50"/>
        <v>#DIV/0!</v>
      </c>
      <c r="X107" s="66"/>
      <c r="Y107" s="66"/>
      <c r="Z107" s="122">
        <f aca="true" t="shared" si="59" ref="Z107:Z112">+X107+Y107</f>
        <v>0</v>
      </c>
      <c r="AA107" s="64"/>
      <c r="AB107" s="70"/>
      <c r="AC107" s="126">
        <f t="shared" si="45"/>
        <v>0</v>
      </c>
      <c r="AD107" s="127">
        <f t="shared" si="46"/>
        <v>0</v>
      </c>
      <c r="AE107" s="127" t="e">
        <f t="shared" si="51"/>
        <v>#DIV/0!</v>
      </c>
    </row>
    <row r="108" spans="2:31" ht="15">
      <c r="B108" s="74"/>
      <c r="C108" s="74"/>
      <c r="D108" s="75" t="s">
        <v>360</v>
      </c>
      <c r="E108" s="76" t="s">
        <v>109</v>
      </c>
      <c r="F108" s="138">
        <f>+VLOOKUP(D108,'[1]Registros'!$B$21:$S$194,18,FALSE)</f>
        <v>0</v>
      </c>
      <c r="G108" s="136">
        <f t="shared" si="56"/>
        <v>0</v>
      </c>
      <c r="H108" s="71"/>
      <c r="I108" s="71"/>
      <c r="J108" s="122">
        <f t="shared" si="57"/>
        <v>0</v>
      </c>
      <c r="K108" s="64"/>
      <c r="L108" s="70"/>
      <c r="M108" s="126">
        <f t="shared" si="47"/>
        <v>0</v>
      </c>
      <c r="N108" s="127">
        <f t="shared" si="48"/>
        <v>0</v>
      </c>
      <c r="O108" s="127">
        <f t="shared" si="49"/>
        <v>0</v>
      </c>
      <c r="P108" s="66"/>
      <c r="Q108" s="66"/>
      <c r="R108" s="122">
        <f t="shared" si="58"/>
        <v>0</v>
      </c>
      <c r="S108" s="64"/>
      <c r="T108" s="70"/>
      <c r="U108" s="126">
        <f t="shared" si="43"/>
        <v>0</v>
      </c>
      <c r="V108" s="127">
        <f t="shared" si="44"/>
        <v>0</v>
      </c>
      <c r="W108" s="127" t="e">
        <f t="shared" si="50"/>
        <v>#DIV/0!</v>
      </c>
      <c r="X108" s="66"/>
      <c r="Y108" s="66"/>
      <c r="Z108" s="122">
        <f t="shared" si="59"/>
        <v>0</v>
      </c>
      <c r="AA108" s="64"/>
      <c r="AB108" s="70"/>
      <c r="AC108" s="126">
        <f t="shared" si="45"/>
        <v>0</v>
      </c>
      <c r="AD108" s="127">
        <f t="shared" si="46"/>
        <v>0</v>
      </c>
      <c r="AE108" s="127" t="e">
        <f t="shared" si="51"/>
        <v>#DIV/0!</v>
      </c>
    </row>
    <row r="109" spans="2:31" ht="15">
      <c r="B109" s="74"/>
      <c r="C109" s="74"/>
      <c r="D109" s="75" t="s">
        <v>361</v>
      </c>
      <c r="E109" s="76" t="s">
        <v>110</v>
      </c>
      <c r="F109" s="138">
        <f>+VLOOKUP(D109,'[1]Registros'!$B$21:$S$194,18,FALSE)</f>
        <v>0</v>
      </c>
      <c r="G109" s="136">
        <f t="shared" si="56"/>
        <v>0</v>
      </c>
      <c r="H109" s="71"/>
      <c r="I109" s="71"/>
      <c r="J109" s="122">
        <f t="shared" si="57"/>
        <v>0</v>
      </c>
      <c r="K109" s="64"/>
      <c r="L109" s="70"/>
      <c r="M109" s="126">
        <f t="shared" si="47"/>
        <v>0</v>
      </c>
      <c r="N109" s="127">
        <f t="shared" si="48"/>
        <v>0</v>
      </c>
      <c r="O109" s="127">
        <f t="shared" si="49"/>
        <v>0</v>
      </c>
      <c r="P109" s="66"/>
      <c r="Q109" s="66"/>
      <c r="R109" s="122">
        <f t="shared" si="58"/>
        <v>0</v>
      </c>
      <c r="S109" s="64"/>
      <c r="T109" s="70"/>
      <c r="U109" s="126">
        <f t="shared" si="43"/>
        <v>0</v>
      </c>
      <c r="V109" s="127">
        <f t="shared" si="44"/>
        <v>0</v>
      </c>
      <c r="W109" s="127" t="e">
        <f t="shared" si="50"/>
        <v>#DIV/0!</v>
      </c>
      <c r="X109" s="66"/>
      <c r="Y109" s="66"/>
      <c r="Z109" s="122">
        <f t="shared" si="59"/>
        <v>0</v>
      </c>
      <c r="AA109" s="64"/>
      <c r="AB109" s="70"/>
      <c r="AC109" s="126">
        <f t="shared" si="45"/>
        <v>0</v>
      </c>
      <c r="AD109" s="127">
        <f t="shared" si="46"/>
        <v>0</v>
      </c>
      <c r="AE109" s="127" t="e">
        <f t="shared" si="51"/>
        <v>#DIV/0!</v>
      </c>
    </row>
    <row r="110" spans="2:31" ht="15">
      <c r="B110" s="74"/>
      <c r="C110" s="74"/>
      <c r="D110" s="75" t="s">
        <v>362</v>
      </c>
      <c r="E110" s="76" t="s">
        <v>111</v>
      </c>
      <c r="F110" s="138">
        <f>+VLOOKUP(D110,'[1]Registros'!$B$21:$S$194,18,FALSE)</f>
        <v>0</v>
      </c>
      <c r="G110" s="136">
        <f t="shared" si="56"/>
        <v>0</v>
      </c>
      <c r="H110" s="71"/>
      <c r="I110" s="71"/>
      <c r="J110" s="122">
        <f t="shared" si="57"/>
        <v>0</v>
      </c>
      <c r="K110" s="64"/>
      <c r="L110" s="70"/>
      <c r="M110" s="126">
        <f t="shared" si="47"/>
        <v>0</v>
      </c>
      <c r="N110" s="127">
        <f t="shared" si="48"/>
        <v>0</v>
      </c>
      <c r="O110" s="127">
        <f t="shared" si="49"/>
        <v>0</v>
      </c>
      <c r="P110" s="66"/>
      <c r="Q110" s="66"/>
      <c r="R110" s="122">
        <f t="shared" si="58"/>
        <v>0</v>
      </c>
      <c r="S110" s="64"/>
      <c r="T110" s="70"/>
      <c r="U110" s="126">
        <f t="shared" si="43"/>
        <v>0</v>
      </c>
      <c r="V110" s="127">
        <f t="shared" si="44"/>
        <v>0</v>
      </c>
      <c r="W110" s="127" t="e">
        <f t="shared" si="50"/>
        <v>#DIV/0!</v>
      </c>
      <c r="X110" s="66"/>
      <c r="Y110" s="66"/>
      <c r="Z110" s="122">
        <f t="shared" si="59"/>
        <v>0</v>
      </c>
      <c r="AA110" s="64"/>
      <c r="AB110" s="70"/>
      <c r="AC110" s="126">
        <f t="shared" si="45"/>
        <v>0</v>
      </c>
      <c r="AD110" s="127">
        <f t="shared" si="46"/>
        <v>0</v>
      </c>
      <c r="AE110" s="127" t="e">
        <f t="shared" si="51"/>
        <v>#DIV/0!</v>
      </c>
    </row>
    <row r="111" spans="2:31" ht="15">
      <c r="B111" s="74"/>
      <c r="C111" s="74"/>
      <c r="D111" s="75" t="s">
        <v>363</v>
      </c>
      <c r="E111" s="76" t="s">
        <v>112</v>
      </c>
      <c r="F111" s="138">
        <f>+VLOOKUP(D111,'[1]Registros'!$B$21:$S$194,18,FALSE)</f>
        <v>0</v>
      </c>
      <c r="G111" s="136">
        <f t="shared" si="56"/>
        <v>0</v>
      </c>
      <c r="H111" s="71"/>
      <c r="I111" s="71"/>
      <c r="J111" s="122">
        <f t="shared" si="57"/>
        <v>0</v>
      </c>
      <c r="K111" s="64"/>
      <c r="L111" s="70"/>
      <c r="M111" s="126">
        <f t="shared" si="47"/>
        <v>0</v>
      </c>
      <c r="N111" s="127">
        <f t="shared" si="48"/>
        <v>0</v>
      </c>
      <c r="O111" s="127">
        <f t="shared" si="49"/>
        <v>0</v>
      </c>
      <c r="P111" s="66"/>
      <c r="Q111" s="66"/>
      <c r="R111" s="122">
        <f t="shared" si="58"/>
        <v>0</v>
      </c>
      <c r="S111" s="64"/>
      <c r="T111" s="70"/>
      <c r="U111" s="126">
        <f t="shared" si="43"/>
        <v>0</v>
      </c>
      <c r="V111" s="127">
        <f t="shared" si="44"/>
        <v>0</v>
      </c>
      <c r="W111" s="127" t="e">
        <f t="shared" si="50"/>
        <v>#DIV/0!</v>
      </c>
      <c r="X111" s="66"/>
      <c r="Y111" s="66"/>
      <c r="Z111" s="122">
        <f t="shared" si="59"/>
        <v>0</v>
      </c>
      <c r="AA111" s="64"/>
      <c r="AB111" s="70"/>
      <c r="AC111" s="126">
        <f t="shared" si="45"/>
        <v>0</v>
      </c>
      <c r="AD111" s="127">
        <f t="shared" si="46"/>
        <v>0</v>
      </c>
      <c r="AE111" s="127" t="e">
        <f t="shared" si="51"/>
        <v>#DIV/0!</v>
      </c>
    </row>
    <row r="112" spans="2:31" ht="15">
      <c r="B112" s="74"/>
      <c r="C112" s="74"/>
      <c r="D112" s="75" t="s">
        <v>364</v>
      </c>
      <c r="E112" s="76" t="s">
        <v>98</v>
      </c>
      <c r="F112" s="138">
        <f>+VLOOKUP(D112,'[1]Registros'!$B$21:$S$194,18,FALSE)</f>
        <v>0</v>
      </c>
      <c r="G112" s="136">
        <f t="shared" si="56"/>
        <v>0</v>
      </c>
      <c r="H112" s="71"/>
      <c r="I112" s="71"/>
      <c r="J112" s="122">
        <f t="shared" si="57"/>
        <v>0</v>
      </c>
      <c r="K112" s="64"/>
      <c r="L112" s="70"/>
      <c r="M112" s="126">
        <f t="shared" si="47"/>
        <v>0</v>
      </c>
      <c r="N112" s="127">
        <f t="shared" si="48"/>
        <v>0</v>
      </c>
      <c r="O112" s="127">
        <f t="shared" si="49"/>
        <v>0</v>
      </c>
      <c r="P112" s="66"/>
      <c r="Q112" s="66"/>
      <c r="R112" s="122">
        <f t="shared" si="58"/>
        <v>0</v>
      </c>
      <c r="S112" s="64"/>
      <c r="T112" s="70"/>
      <c r="U112" s="126">
        <f t="shared" si="43"/>
        <v>0</v>
      </c>
      <c r="V112" s="127">
        <f t="shared" si="44"/>
        <v>0</v>
      </c>
      <c r="W112" s="127" t="e">
        <f t="shared" si="50"/>
        <v>#DIV/0!</v>
      </c>
      <c r="X112" s="66"/>
      <c r="Y112" s="66"/>
      <c r="Z112" s="122">
        <f t="shared" si="59"/>
        <v>0</v>
      </c>
      <c r="AA112" s="64"/>
      <c r="AB112" s="70"/>
      <c r="AC112" s="126">
        <f t="shared" si="45"/>
        <v>0</v>
      </c>
      <c r="AD112" s="127">
        <f t="shared" si="46"/>
        <v>0</v>
      </c>
      <c r="AE112" s="127" t="e">
        <f t="shared" si="51"/>
        <v>#DIV/0!</v>
      </c>
    </row>
    <row r="113" spans="2:31" ht="15">
      <c r="B113" s="74"/>
      <c r="C113" s="74"/>
      <c r="D113" s="77" t="s">
        <v>226</v>
      </c>
      <c r="E113" s="78" t="s">
        <v>121</v>
      </c>
      <c r="F113" s="136">
        <f>SUM(F114:F119)</f>
        <v>0</v>
      </c>
      <c r="G113" s="136">
        <f>SUM(G114:G119)</f>
        <v>0</v>
      </c>
      <c r="H113" s="71"/>
      <c r="I113" s="71"/>
      <c r="J113" s="122">
        <f>SUM(J114:J119)</f>
        <v>0</v>
      </c>
      <c r="K113" s="64"/>
      <c r="L113" s="70"/>
      <c r="M113" s="126">
        <f t="shared" si="47"/>
        <v>0</v>
      </c>
      <c r="N113" s="127">
        <f t="shared" si="48"/>
        <v>0</v>
      </c>
      <c r="O113" s="127">
        <f t="shared" si="49"/>
        <v>0</v>
      </c>
      <c r="P113" s="66"/>
      <c r="Q113" s="66"/>
      <c r="R113" s="122">
        <f>SUM(R114:R119)</f>
        <v>0</v>
      </c>
      <c r="S113" s="64"/>
      <c r="T113" s="70"/>
      <c r="U113" s="126">
        <f t="shared" si="43"/>
        <v>0</v>
      </c>
      <c r="V113" s="127">
        <f t="shared" si="44"/>
        <v>0</v>
      </c>
      <c r="W113" s="127" t="e">
        <f t="shared" si="50"/>
        <v>#DIV/0!</v>
      </c>
      <c r="X113" s="66"/>
      <c r="Y113" s="66"/>
      <c r="Z113" s="122">
        <f>SUM(Z114:Z119)</f>
        <v>0</v>
      </c>
      <c r="AA113" s="64"/>
      <c r="AB113" s="70"/>
      <c r="AC113" s="126">
        <f t="shared" si="45"/>
        <v>0</v>
      </c>
      <c r="AD113" s="127">
        <f t="shared" si="46"/>
        <v>0</v>
      </c>
      <c r="AE113" s="127" t="e">
        <f t="shared" si="51"/>
        <v>#DIV/0!</v>
      </c>
    </row>
    <row r="114" spans="2:31" ht="15">
      <c r="B114" s="74"/>
      <c r="C114" s="74"/>
      <c r="D114" s="75" t="s">
        <v>365</v>
      </c>
      <c r="E114" s="76" t="s">
        <v>108</v>
      </c>
      <c r="F114" s="138">
        <f>+VLOOKUP(D114,'[1]Registros'!$B$21:$S$194,18,FALSE)</f>
        <v>0</v>
      </c>
      <c r="G114" s="136">
        <f aca="true" t="shared" si="60" ref="G114:G119">+F114</f>
        <v>0</v>
      </c>
      <c r="H114" s="71"/>
      <c r="I114" s="71"/>
      <c r="J114" s="122">
        <f aca="true" t="shared" si="61" ref="J114:J119">+H114+I114</f>
        <v>0</v>
      </c>
      <c r="K114" s="64"/>
      <c r="L114" s="70"/>
      <c r="M114" s="126">
        <f t="shared" si="47"/>
        <v>0</v>
      </c>
      <c r="N114" s="127">
        <f t="shared" si="48"/>
        <v>0</v>
      </c>
      <c r="O114" s="127">
        <f t="shared" si="49"/>
        <v>0</v>
      </c>
      <c r="P114" s="66"/>
      <c r="Q114" s="66"/>
      <c r="R114" s="122">
        <f aca="true" t="shared" si="62" ref="R114:R119">+P114+Q114</f>
        <v>0</v>
      </c>
      <c r="S114" s="64"/>
      <c r="T114" s="70"/>
      <c r="U114" s="126">
        <f t="shared" si="43"/>
        <v>0</v>
      </c>
      <c r="V114" s="127">
        <f t="shared" si="44"/>
        <v>0</v>
      </c>
      <c r="W114" s="127" t="e">
        <f t="shared" si="50"/>
        <v>#DIV/0!</v>
      </c>
      <c r="X114" s="66"/>
      <c r="Y114" s="66"/>
      <c r="Z114" s="122">
        <f aca="true" t="shared" si="63" ref="Z114:Z119">+X114+Y114</f>
        <v>0</v>
      </c>
      <c r="AA114" s="64"/>
      <c r="AB114" s="70"/>
      <c r="AC114" s="126">
        <f t="shared" si="45"/>
        <v>0</v>
      </c>
      <c r="AD114" s="127">
        <f t="shared" si="46"/>
        <v>0</v>
      </c>
      <c r="AE114" s="127" t="e">
        <f t="shared" si="51"/>
        <v>#DIV/0!</v>
      </c>
    </row>
    <row r="115" spans="2:31" ht="15">
      <c r="B115" s="74"/>
      <c r="C115" s="74"/>
      <c r="D115" s="75" t="s">
        <v>366</v>
      </c>
      <c r="E115" s="76" t="s">
        <v>109</v>
      </c>
      <c r="F115" s="138">
        <f>+VLOOKUP(D115,'[1]Registros'!$B$21:$S$194,18,FALSE)</f>
        <v>0</v>
      </c>
      <c r="G115" s="136">
        <f t="shared" si="60"/>
        <v>0</v>
      </c>
      <c r="H115" s="71"/>
      <c r="I115" s="71"/>
      <c r="J115" s="122">
        <f t="shared" si="61"/>
        <v>0</v>
      </c>
      <c r="K115" s="64"/>
      <c r="L115" s="70"/>
      <c r="M115" s="126">
        <f t="shared" si="47"/>
        <v>0</v>
      </c>
      <c r="N115" s="127">
        <f t="shared" si="48"/>
        <v>0</v>
      </c>
      <c r="O115" s="127">
        <f t="shared" si="49"/>
        <v>0</v>
      </c>
      <c r="P115" s="66"/>
      <c r="Q115" s="66"/>
      <c r="R115" s="122">
        <f t="shared" si="62"/>
        <v>0</v>
      </c>
      <c r="S115" s="64"/>
      <c r="T115" s="70"/>
      <c r="U115" s="126">
        <f t="shared" si="43"/>
        <v>0</v>
      </c>
      <c r="V115" s="127">
        <f t="shared" si="44"/>
        <v>0</v>
      </c>
      <c r="W115" s="127" t="e">
        <f t="shared" si="50"/>
        <v>#DIV/0!</v>
      </c>
      <c r="X115" s="66"/>
      <c r="Y115" s="66"/>
      <c r="Z115" s="122">
        <f t="shared" si="63"/>
        <v>0</v>
      </c>
      <c r="AA115" s="64"/>
      <c r="AB115" s="70"/>
      <c r="AC115" s="126">
        <f t="shared" si="45"/>
        <v>0</v>
      </c>
      <c r="AD115" s="127">
        <f t="shared" si="46"/>
        <v>0</v>
      </c>
      <c r="AE115" s="127" t="e">
        <f t="shared" si="51"/>
        <v>#DIV/0!</v>
      </c>
    </row>
    <row r="116" spans="2:31" ht="15">
      <c r="B116" s="74"/>
      <c r="C116" s="74"/>
      <c r="D116" s="75" t="s">
        <v>367</v>
      </c>
      <c r="E116" s="76" t="s">
        <v>110</v>
      </c>
      <c r="F116" s="138">
        <f>+VLOOKUP(D116,'[1]Registros'!$B$21:$S$194,18,FALSE)</f>
        <v>0</v>
      </c>
      <c r="G116" s="136">
        <f t="shared" si="60"/>
        <v>0</v>
      </c>
      <c r="H116" s="71"/>
      <c r="I116" s="71"/>
      <c r="J116" s="122">
        <f t="shared" si="61"/>
        <v>0</v>
      </c>
      <c r="K116" s="64"/>
      <c r="L116" s="70"/>
      <c r="M116" s="126">
        <f t="shared" si="47"/>
        <v>0</v>
      </c>
      <c r="N116" s="127">
        <f t="shared" si="48"/>
        <v>0</v>
      </c>
      <c r="O116" s="127">
        <f t="shared" si="49"/>
        <v>0</v>
      </c>
      <c r="P116" s="66"/>
      <c r="Q116" s="66"/>
      <c r="R116" s="122">
        <f t="shared" si="62"/>
        <v>0</v>
      </c>
      <c r="S116" s="64"/>
      <c r="T116" s="70"/>
      <c r="U116" s="126">
        <f t="shared" si="43"/>
        <v>0</v>
      </c>
      <c r="V116" s="127">
        <f t="shared" si="44"/>
        <v>0</v>
      </c>
      <c r="W116" s="127" t="e">
        <f t="shared" si="50"/>
        <v>#DIV/0!</v>
      </c>
      <c r="X116" s="66"/>
      <c r="Y116" s="66"/>
      <c r="Z116" s="122">
        <f t="shared" si="63"/>
        <v>0</v>
      </c>
      <c r="AA116" s="64"/>
      <c r="AB116" s="70"/>
      <c r="AC116" s="126">
        <f t="shared" si="45"/>
        <v>0</v>
      </c>
      <c r="AD116" s="127">
        <f t="shared" si="46"/>
        <v>0</v>
      </c>
      <c r="AE116" s="127" t="e">
        <f t="shared" si="51"/>
        <v>#DIV/0!</v>
      </c>
    </row>
    <row r="117" spans="2:31" ht="15">
      <c r="B117" s="74"/>
      <c r="C117" s="74"/>
      <c r="D117" s="75" t="s">
        <v>368</v>
      </c>
      <c r="E117" s="76" t="s">
        <v>111</v>
      </c>
      <c r="F117" s="138">
        <f>+VLOOKUP(D117,'[1]Registros'!$B$21:$S$194,18,FALSE)</f>
        <v>0</v>
      </c>
      <c r="G117" s="136">
        <f t="shared" si="60"/>
        <v>0</v>
      </c>
      <c r="H117" s="71"/>
      <c r="I117" s="71"/>
      <c r="J117" s="122">
        <f t="shared" si="61"/>
        <v>0</v>
      </c>
      <c r="K117" s="64"/>
      <c r="L117" s="70"/>
      <c r="M117" s="126">
        <f t="shared" si="47"/>
        <v>0</v>
      </c>
      <c r="N117" s="127">
        <f t="shared" si="48"/>
        <v>0</v>
      </c>
      <c r="O117" s="127">
        <f t="shared" si="49"/>
        <v>0</v>
      </c>
      <c r="P117" s="66"/>
      <c r="Q117" s="66"/>
      <c r="R117" s="122">
        <f t="shared" si="62"/>
        <v>0</v>
      </c>
      <c r="S117" s="64"/>
      <c r="T117" s="70"/>
      <c r="U117" s="126">
        <f t="shared" si="43"/>
        <v>0</v>
      </c>
      <c r="V117" s="127">
        <f t="shared" si="44"/>
        <v>0</v>
      </c>
      <c r="W117" s="127" t="e">
        <f t="shared" si="50"/>
        <v>#DIV/0!</v>
      </c>
      <c r="X117" s="66"/>
      <c r="Y117" s="66"/>
      <c r="Z117" s="122">
        <f t="shared" si="63"/>
        <v>0</v>
      </c>
      <c r="AA117" s="64"/>
      <c r="AB117" s="70"/>
      <c r="AC117" s="126">
        <f t="shared" si="45"/>
        <v>0</v>
      </c>
      <c r="AD117" s="127">
        <f t="shared" si="46"/>
        <v>0</v>
      </c>
      <c r="AE117" s="127" t="e">
        <f t="shared" si="51"/>
        <v>#DIV/0!</v>
      </c>
    </row>
    <row r="118" spans="2:31" ht="15">
      <c r="B118" s="74"/>
      <c r="C118" s="74"/>
      <c r="D118" s="75" t="s">
        <v>369</v>
      </c>
      <c r="E118" s="76" t="s">
        <v>112</v>
      </c>
      <c r="F118" s="138">
        <f>+VLOOKUP(D118,'[1]Registros'!$B$21:$S$194,18,FALSE)</f>
        <v>0</v>
      </c>
      <c r="G118" s="136">
        <f t="shared" si="60"/>
        <v>0</v>
      </c>
      <c r="H118" s="71"/>
      <c r="I118" s="71"/>
      <c r="J118" s="122">
        <f t="shared" si="61"/>
        <v>0</v>
      </c>
      <c r="K118" s="64"/>
      <c r="L118" s="70"/>
      <c r="M118" s="126">
        <f t="shared" si="47"/>
        <v>0</v>
      </c>
      <c r="N118" s="127">
        <f t="shared" si="48"/>
        <v>0</v>
      </c>
      <c r="O118" s="127">
        <f t="shared" si="49"/>
        <v>0</v>
      </c>
      <c r="P118" s="66"/>
      <c r="Q118" s="66"/>
      <c r="R118" s="122">
        <f t="shared" si="62"/>
        <v>0</v>
      </c>
      <c r="S118" s="64"/>
      <c r="T118" s="70"/>
      <c r="U118" s="126">
        <f t="shared" si="43"/>
        <v>0</v>
      </c>
      <c r="V118" s="127">
        <f t="shared" si="44"/>
        <v>0</v>
      </c>
      <c r="W118" s="127" t="e">
        <f t="shared" si="50"/>
        <v>#DIV/0!</v>
      </c>
      <c r="X118" s="66"/>
      <c r="Y118" s="66"/>
      <c r="Z118" s="122">
        <f t="shared" si="63"/>
        <v>0</v>
      </c>
      <c r="AA118" s="64"/>
      <c r="AB118" s="70"/>
      <c r="AC118" s="126">
        <f t="shared" si="45"/>
        <v>0</v>
      </c>
      <c r="AD118" s="127">
        <f t="shared" si="46"/>
        <v>0</v>
      </c>
      <c r="AE118" s="127" t="e">
        <f t="shared" si="51"/>
        <v>#DIV/0!</v>
      </c>
    </row>
    <row r="119" spans="2:31" ht="15">
      <c r="B119" s="74"/>
      <c r="C119" s="74"/>
      <c r="D119" s="75" t="s">
        <v>370</v>
      </c>
      <c r="E119" s="76" t="s">
        <v>98</v>
      </c>
      <c r="F119" s="138">
        <f>+VLOOKUP(D119,'[1]Registros'!$B$21:$S$194,18,FALSE)</f>
        <v>0</v>
      </c>
      <c r="G119" s="136">
        <f t="shared" si="60"/>
        <v>0</v>
      </c>
      <c r="H119" s="71"/>
      <c r="I119" s="71"/>
      <c r="J119" s="122">
        <f t="shared" si="61"/>
        <v>0</v>
      </c>
      <c r="K119" s="64"/>
      <c r="L119" s="70"/>
      <c r="M119" s="126">
        <f t="shared" si="47"/>
        <v>0</v>
      </c>
      <c r="N119" s="127">
        <f t="shared" si="48"/>
        <v>0</v>
      </c>
      <c r="O119" s="127">
        <f t="shared" si="49"/>
        <v>0</v>
      </c>
      <c r="P119" s="66"/>
      <c r="Q119" s="66"/>
      <c r="R119" s="122">
        <f t="shared" si="62"/>
        <v>0</v>
      </c>
      <c r="S119" s="64"/>
      <c r="T119" s="70"/>
      <c r="U119" s="126">
        <f t="shared" si="43"/>
        <v>0</v>
      </c>
      <c r="V119" s="127">
        <f t="shared" si="44"/>
        <v>0</v>
      </c>
      <c r="W119" s="127" t="e">
        <f t="shared" si="50"/>
        <v>#DIV/0!</v>
      </c>
      <c r="X119" s="66"/>
      <c r="Y119" s="66"/>
      <c r="Z119" s="122">
        <f t="shared" si="63"/>
        <v>0</v>
      </c>
      <c r="AA119" s="64"/>
      <c r="AB119" s="70"/>
      <c r="AC119" s="126">
        <f t="shared" si="45"/>
        <v>0</v>
      </c>
      <c r="AD119" s="127">
        <f t="shared" si="46"/>
        <v>0</v>
      </c>
      <c r="AE119" s="127" t="e">
        <f t="shared" si="51"/>
        <v>#DIV/0!</v>
      </c>
    </row>
    <row r="120" spans="2:31" ht="15">
      <c r="B120" s="74"/>
      <c r="C120" s="74"/>
      <c r="D120" s="77" t="s">
        <v>227</v>
      </c>
      <c r="E120" s="78" t="s">
        <v>122</v>
      </c>
      <c r="F120" s="136">
        <f>SUM(F121:F126)</f>
        <v>0</v>
      </c>
      <c r="G120" s="136">
        <f>SUM(G121:G126)</f>
        <v>0</v>
      </c>
      <c r="H120" s="71"/>
      <c r="I120" s="71"/>
      <c r="J120" s="122">
        <f>SUM(J121:J126)</f>
        <v>0</v>
      </c>
      <c r="K120" s="64"/>
      <c r="L120" s="70"/>
      <c r="M120" s="126">
        <f t="shared" si="47"/>
        <v>0</v>
      </c>
      <c r="N120" s="127">
        <f t="shared" si="48"/>
        <v>0</v>
      </c>
      <c r="O120" s="127">
        <f t="shared" si="49"/>
        <v>0</v>
      </c>
      <c r="P120" s="66"/>
      <c r="Q120" s="66"/>
      <c r="R120" s="122">
        <f>SUM(R121:R126)</f>
        <v>0</v>
      </c>
      <c r="S120" s="64"/>
      <c r="T120" s="70"/>
      <c r="U120" s="126">
        <f t="shared" si="43"/>
        <v>0</v>
      </c>
      <c r="V120" s="127">
        <f t="shared" si="44"/>
        <v>0</v>
      </c>
      <c r="W120" s="127" t="e">
        <f t="shared" si="50"/>
        <v>#DIV/0!</v>
      </c>
      <c r="X120" s="66"/>
      <c r="Y120" s="66"/>
      <c r="Z120" s="122">
        <f>SUM(Z121:Z126)</f>
        <v>0</v>
      </c>
      <c r="AA120" s="64"/>
      <c r="AB120" s="70"/>
      <c r="AC120" s="126">
        <f t="shared" si="45"/>
        <v>0</v>
      </c>
      <c r="AD120" s="127">
        <f t="shared" si="46"/>
        <v>0</v>
      </c>
      <c r="AE120" s="127" t="e">
        <f t="shared" si="51"/>
        <v>#DIV/0!</v>
      </c>
    </row>
    <row r="121" spans="2:31" ht="15">
      <c r="B121" s="74"/>
      <c r="C121" s="74"/>
      <c r="D121" s="75" t="s">
        <v>371</v>
      </c>
      <c r="E121" s="76" t="s">
        <v>108</v>
      </c>
      <c r="F121" s="138">
        <f>+VLOOKUP(D121,'[1]Registros'!$B$21:$S$194,18,FALSE)</f>
        <v>0</v>
      </c>
      <c r="G121" s="136">
        <f aca="true" t="shared" si="64" ref="G121:G126">+F121</f>
        <v>0</v>
      </c>
      <c r="H121" s="71"/>
      <c r="I121" s="71"/>
      <c r="J121" s="122">
        <f aca="true" t="shared" si="65" ref="J121:J126">+H121+I121</f>
        <v>0</v>
      </c>
      <c r="K121" s="64"/>
      <c r="L121" s="70"/>
      <c r="M121" s="126">
        <f t="shared" si="47"/>
        <v>0</v>
      </c>
      <c r="N121" s="127">
        <f t="shared" si="48"/>
        <v>0</v>
      </c>
      <c r="O121" s="127">
        <f t="shared" si="49"/>
        <v>0</v>
      </c>
      <c r="P121" s="66"/>
      <c r="Q121" s="66"/>
      <c r="R121" s="122">
        <f aca="true" t="shared" si="66" ref="R121:R126">+P121+Q121</f>
        <v>0</v>
      </c>
      <c r="S121" s="64"/>
      <c r="T121" s="70"/>
      <c r="U121" s="126">
        <f t="shared" si="43"/>
        <v>0</v>
      </c>
      <c r="V121" s="127">
        <f t="shared" si="44"/>
        <v>0</v>
      </c>
      <c r="W121" s="127" t="e">
        <f t="shared" si="50"/>
        <v>#DIV/0!</v>
      </c>
      <c r="X121" s="66"/>
      <c r="Y121" s="66"/>
      <c r="Z121" s="122">
        <f aca="true" t="shared" si="67" ref="Z121:Z126">+X121+Y121</f>
        <v>0</v>
      </c>
      <c r="AA121" s="64"/>
      <c r="AB121" s="70"/>
      <c r="AC121" s="126">
        <f t="shared" si="45"/>
        <v>0</v>
      </c>
      <c r="AD121" s="127">
        <f t="shared" si="46"/>
        <v>0</v>
      </c>
      <c r="AE121" s="127" t="e">
        <f t="shared" si="51"/>
        <v>#DIV/0!</v>
      </c>
    </row>
    <row r="122" spans="2:31" ht="15">
      <c r="B122" s="74"/>
      <c r="C122" s="74"/>
      <c r="D122" s="75" t="s">
        <v>372</v>
      </c>
      <c r="E122" s="76" t="s">
        <v>109</v>
      </c>
      <c r="F122" s="138">
        <f>+VLOOKUP(D122,'[1]Registros'!$B$21:$S$194,18,FALSE)</f>
        <v>0</v>
      </c>
      <c r="G122" s="136">
        <f t="shared" si="64"/>
        <v>0</v>
      </c>
      <c r="H122" s="71"/>
      <c r="I122" s="71"/>
      <c r="J122" s="122">
        <f t="shared" si="65"/>
        <v>0</v>
      </c>
      <c r="K122" s="64"/>
      <c r="L122" s="70"/>
      <c r="M122" s="126">
        <f t="shared" si="47"/>
        <v>0</v>
      </c>
      <c r="N122" s="127">
        <f t="shared" si="48"/>
        <v>0</v>
      </c>
      <c r="O122" s="127">
        <f t="shared" si="49"/>
        <v>0</v>
      </c>
      <c r="P122" s="66"/>
      <c r="Q122" s="66"/>
      <c r="R122" s="122">
        <f t="shared" si="66"/>
        <v>0</v>
      </c>
      <c r="S122" s="64"/>
      <c r="T122" s="70"/>
      <c r="U122" s="126">
        <f t="shared" si="43"/>
        <v>0</v>
      </c>
      <c r="V122" s="127">
        <f t="shared" si="44"/>
        <v>0</v>
      </c>
      <c r="W122" s="127" t="e">
        <f t="shared" si="50"/>
        <v>#DIV/0!</v>
      </c>
      <c r="X122" s="66"/>
      <c r="Y122" s="66"/>
      <c r="Z122" s="122">
        <f t="shared" si="67"/>
        <v>0</v>
      </c>
      <c r="AA122" s="64"/>
      <c r="AB122" s="70"/>
      <c r="AC122" s="126">
        <f t="shared" si="45"/>
        <v>0</v>
      </c>
      <c r="AD122" s="127">
        <f t="shared" si="46"/>
        <v>0</v>
      </c>
      <c r="AE122" s="127" t="e">
        <f t="shared" si="51"/>
        <v>#DIV/0!</v>
      </c>
    </row>
    <row r="123" spans="2:31" ht="15">
      <c r="B123" s="74"/>
      <c r="C123" s="74"/>
      <c r="D123" s="75" t="s">
        <v>373</v>
      </c>
      <c r="E123" s="76" t="s">
        <v>110</v>
      </c>
      <c r="F123" s="138">
        <f>+VLOOKUP(D123,'[1]Registros'!$B$21:$S$194,18,FALSE)</f>
        <v>0</v>
      </c>
      <c r="G123" s="136">
        <f t="shared" si="64"/>
        <v>0</v>
      </c>
      <c r="H123" s="71"/>
      <c r="I123" s="71"/>
      <c r="J123" s="122">
        <f t="shared" si="65"/>
        <v>0</v>
      </c>
      <c r="K123" s="64"/>
      <c r="L123" s="70"/>
      <c r="M123" s="126">
        <f t="shared" si="47"/>
        <v>0</v>
      </c>
      <c r="N123" s="127">
        <f t="shared" si="48"/>
        <v>0</v>
      </c>
      <c r="O123" s="127">
        <f t="shared" si="49"/>
        <v>0</v>
      </c>
      <c r="P123" s="66"/>
      <c r="Q123" s="66"/>
      <c r="R123" s="122">
        <f t="shared" si="66"/>
        <v>0</v>
      </c>
      <c r="S123" s="64"/>
      <c r="T123" s="70"/>
      <c r="U123" s="126">
        <f aca="true" t="shared" si="68" ref="U123:U154">+R123-J123</f>
        <v>0</v>
      </c>
      <c r="V123" s="127">
        <f aca="true" t="shared" si="69" ref="V123:V154">IF(ISERROR(IF(AND(J123&gt;1,R123=0),0%,IF(AND(J123=0,R123&gt;1),100%,U123/J123))),0,IF(AND(J123&gt;1,R123=0),0%,IF(AND(J123=0,R123&gt;1),100%,U123/J123)))</f>
        <v>0</v>
      </c>
      <c r="W123" s="127" t="e">
        <f t="shared" si="50"/>
        <v>#DIV/0!</v>
      </c>
      <c r="X123" s="66"/>
      <c r="Y123" s="66"/>
      <c r="Z123" s="122">
        <f t="shared" si="67"/>
        <v>0</v>
      </c>
      <c r="AA123" s="64"/>
      <c r="AB123" s="70"/>
      <c r="AC123" s="126">
        <f t="shared" si="45"/>
        <v>0</v>
      </c>
      <c r="AD123" s="127">
        <f t="shared" si="46"/>
        <v>0</v>
      </c>
      <c r="AE123" s="127" t="e">
        <f t="shared" si="51"/>
        <v>#DIV/0!</v>
      </c>
    </row>
    <row r="124" spans="2:31" ht="15">
      <c r="B124" s="74"/>
      <c r="C124" s="74"/>
      <c r="D124" s="75" t="s">
        <v>374</v>
      </c>
      <c r="E124" s="76" t="s">
        <v>111</v>
      </c>
      <c r="F124" s="138">
        <f>+VLOOKUP(D124,'[1]Registros'!$B$21:$S$194,18,FALSE)</f>
        <v>0</v>
      </c>
      <c r="G124" s="136">
        <f t="shared" si="64"/>
        <v>0</v>
      </c>
      <c r="H124" s="71"/>
      <c r="I124" s="71"/>
      <c r="J124" s="122">
        <f t="shared" si="65"/>
        <v>0</v>
      </c>
      <c r="K124" s="64"/>
      <c r="L124" s="70"/>
      <c r="M124" s="126">
        <f t="shared" si="47"/>
        <v>0</v>
      </c>
      <c r="N124" s="127">
        <f t="shared" si="48"/>
        <v>0</v>
      </c>
      <c r="O124" s="127">
        <f t="shared" si="49"/>
        <v>0</v>
      </c>
      <c r="P124" s="66"/>
      <c r="Q124" s="66"/>
      <c r="R124" s="122">
        <f t="shared" si="66"/>
        <v>0</v>
      </c>
      <c r="S124" s="64"/>
      <c r="T124" s="70"/>
      <c r="U124" s="126">
        <f t="shared" si="68"/>
        <v>0</v>
      </c>
      <c r="V124" s="127">
        <f t="shared" si="69"/>
        <v>0</v>
      </c>
      <c r="W124" s="127" t="e">
        <f t="shared" si="50"/>
        <v>#DIV/0!</v>
      </c>
      <c r="X124" s="66"/>
      <c r="Y124" s="66"/>
      <c r="Z124" s="122">
        <f t="shared" si="67"/>
        <v>0</v>
      </c>
      <c r="AA124" s="64"/>
      <c r="AB124" s="70"/>
      <c r="AC124" s="126">
        <f t="shared" si="45"/>
        <v>0</v>
      </c>
      <c r="AD124" s="127">
        <f t="shared" si="46"/>
        <v>0</v>
      </c>
      <c r="AE124" s="127" t="e">
        <f t="shared" si="51"/>
        <v>#DIV/0!</v>
      </c>
    </row>
    <row r="125" spans="2:31" ht="15">
      <c r="B125" s="74"/>
      <c r="C125" s="74"/>
      <c r="D125" s="75" t="s">
        <v>375</v>
      </c>
      <c r="E125" s="76" t="s">
        <v>112</v>
      </c>
      <c r="F125" s="138">
        <f>+VLOOKUP(D125,'[1]Registros'!$B$21:$S$194,18,FALSE)</f>
        <v>0</v>
      </c>
      <c r="G125" s="136">
        <f t="shared" si="64"/>
        <v>0</v>
      </c>
      <c r="H125" s="71"/>
      <c r="I125" s="71"/>
      <c r="J125" s="122">
        <f t="shared" si="65"/>
        <v>0</v>
      </c>
      <c r="K125" s="64"/>
      <c r="L125" s="70"/>
      <c r="M125" s="126">
        <f t="shared" si="47"/>
        <v>0</v>
      </c>
      <c r="N125" s="127">
        <f t="shared" si="48"/>
        <v>0</v>
      </c>
      <c r="O125" s="127">
        <f t="shared" si="49"/>
        <v>0</v>
      </c>
      <c r="P125" s="66"/>
      <c r="Q125" s="66"/>
      <c r="R125" s="122">
        <f t="shared" si="66"/>
        <v>0</v>
      </c>
      <c r="S125" s="64"/>
      <c r="T125" s="70"/>
      <c r="U125" s="126">
        <f t="shared" si="68"/>
        <v>0</v>
      </c>
      <c r="V125" s="127">
        <f t="shared" si="69"/>
        <v>0</v>
      </c>
      <c r="W125" s="127" t="e">
        <f t="shared" si="50"/>
        <v>#DIV/0!</v>
      </c>
      <c r="X125" s="66"/>
      <c r="Y125" s="66"/>
      <c r="Z125" s="122">
        <f t="shared" si="67"/>
        <v>0</v>
      </c>
      <c r="AA125" s="64"/>
      <c r="AB125" s="70"/>
      <c r="AC125" s="126">
        <f t="shared" si="45"/>
        <v>0</v>
      </c>
      <c r="AD125" s="127">
        <f t="shared" si="46"/>
        <v>0</v>
      </c>
      <c r="AE125" s="127" t="e">
        <f t="shared" si="51"/>
        <v>#DIV/0!</v>
      </c>
    </row>
    <row r="126" spans="2:31" ht="15">
      <c r="B126" s="74"/>
      <c r="C126" s="74"/>
      <c r="D126" s="75" t="s">
        <v>376</v>
      </c>
      <c r="E126" s="76" t="s">
        <v>98</v>
      </c>
      <c r="F126" s="138">
        <f>+VLOOKUP(D126,'[1]Registros'!$B$21:$S$194,18,FALSE)</f>
        <v>0</v>
      </c>
      <c r="G126" s="136">
        <f t="shared" si="64"/>
        <v>0</v>
      </c>
      <c r="H126" s="71"/>
      <c r="I126" s="71"/>
      <c r="J126" s="122">
        <f t="shared" si="65"/>
        <v>0</v>
      </c>
      <c r="K126" s="64"/>
      <c r="L126" s="70"/>
      <c r="M126" s="126">
        <f t="shared" si="47"/>
        <v>0</v>
      </c>
      <c r="N126" s="127">
        <f t="shared" si="48"/>
        <v>0</v>
      </c>
      <c r="O126" s="127">
        <f t="shared" si="49"/>
        <v>0</v>
      </c>
      <c r="P126" s="66"/>
      <c r="Q126" s="66"/>
      <c r="R126" s="122">
        <f t="shared" si="66"/>
        <v>0</v>
      </c>
      <c r="S126" s="64"/>
      <c r="T126" s="70"/>
      <c r="U126" s="126">
        <f t="shared" si="68"/>
        <v>0</v>
      </c>
      <c r="V126" s="127">
        <f t="shared" si="69"/>
        <v>0</v>
      </c>
      <c r="W126" s="127" t="e">
        <f t="shared" si="50"/>
        <v>#DIV/0!</v>
      </c>
      <c r="X126" s="66"/>
      <c r="Y126" s="66"/>
      <c r="Z126" s="122">
        <f t="shared" si="67"/>
        <v>0</v>
      </c>
      <c r="AA126" s="64"/>
      <c r="AB126" s="70"/>
      <c r="AC126" s="126">
        <f t="shared" si="45"/>
        <v>0</v>
      </c>
      <c r="AD126" s="127">
        <f t="shared" si="46"/>
        <v>0</v>
      </c>
      <c r="AE126" s="127" t="e">
        <f t="shared" si="51"/>
        <v>#DIV/0!</v>
      </c>
    </row>
    <row r="127" spans="2:31" ht="15">
      <c r="B127" s="74"/>
      <c r="C127" s="74"/>
      <c r="D127" s="77" t="s">
        <v>228</v>
      </c>
      <c r="E127" s="78" t="s">
        <v>123</v>
      </c>
      <c r="F127" s="136">
        <f>SUM(F128:F133)</f>
        <v>0</v>
      </c>
      <c r="G127" s="136">
        <f>SUM(G128:G133)</f>
        <v>0</v>
      </c>
      <c r="H127" s="71"/>
      <c r="I127" s="71"/>
      <c r="J127" s="122">
        <f>SUM(J128:J133)</f>
        <v>0</v>
      </c>
      <c r="K127" s="64"/>
      <c r="L127" s="70"/>
      <c r="M127" s="126">
        <f t="shared" si="47"/>
        <v>0</v>
      </c>
      <c r="N127" s="127">
        <f t="shared" si="48"/>
        <v>0</v>
      </c>
      <c r="O127" s="127">
        <f t="shared" si="49"/>
        <v>0</v>
      </c>
      <c r="P127" s="66"/>
      <c r="Q127" s="66"/>
      <c r="R127" s="122">
        <f>SUM(R128:R133)</f>
        <v>0</v>
      </c>
      <c r="S127" s="64"/>
      <c r="T127" s="70"/>
      <c r="U127" s="126">
        <f t="shared" si="68"/>
        <v>0</v>
      </c>
      <c r="V127" s="127">
        <f t="shared" si="69"/>
        <v>0</v>
      </c>
      <c r="W127" s="127" t="e">
        <f t="shared" si="50"/>
        <v>#DIV/0!</v>
      </c>
      <c r="X127" s="66"/>
      <c r="Y127" s="66"/>
      <c r="Z127" s="122">
        <f>SUM(Z128:Z133)</f>
        <v>0</v>
      </c>
      <c r="AA127" s="64"/>
      <c r="AB127" s="70"/>
      <c r="AC127" s="126">
        <f t="shared" si="45"/>
        <v>0</v>
      </c>
      <c r="AD127" s="127">
        <f t="shared" si="46"/>
        <v>0</v>
      </c>
      <c r="AE127" s="127" t="e">
        <f t="shared" si="51"/>
        <v>#DIV/0!</v>
      </c>
    </row>
    <row r="128" spans="2:31" ht="15">
      <c r="B128" s="74"/>
      <c r="C128" s="74"/>
      <c r="D128" s="75" t="s">
        <v>377</v>
      </c>
      <c r="E128" s="76" t="s">
        <v>108</v>
      </c>
      <c r="F128" s="138">
        <f>+VLOOKUP(D128,'[1]Registros'!$B$21:$S$194,18,FALSE)</f>
        <v>0</v>
      </c>
      <c r="G128" s="136">
        <f aca="true" t="shared" si="70" ref="G128:G133">+F128</f>
        <v>0</v>
      </c>
      <c r="H128" s="71"/>
      <c r="I128" s="71"/>
      <c r="J128" s="122">
        <f aca="true" t="shared" si="71" ref="J128:J133">+H128+I128</f>
        <v>0</v>
      </c>
      <c r="K128" s="64"/>
      <c r="L128" s="70"/>
      <c r="M128" s="126">
        <f t="shared" si="47"/>
        <v>0</v>
      </c>
      <c r="N128" s="127">
        <f t="shared" si="48"/>
        <v>0</v>
      </c>
      <c r="O128" s="127">
        <f t="shared" si="49"/>
        <v>0</v>
      </c>
      <c r="P128" s="66"/>
      <c r="Q128" s="66"/>
      <c r="R128" s="122">
        <f aca="true" t="shared" si="72" ref="R128:R133">+P128+Q128</f>
        <v>0</v>
      </c>
      <c r="S128" s="64"/>
      <c r="T128" s="70"/>
      <c r="U128" s="126">
        <f t="shared" si="68"/>
        <v>0</v>
      </c>
      <c r="V128" s="127">
        <f t="shared" si="69"/>
        <v>0</v>
      </c>
      <c r="W128" s="127" t="e">
        <f t="shared" si="50"/>
        <v>#DIV/0!</v>
      </c>
      <c r="X128" s="66"/>
      <c r="Y128" s="66"/>
      <c r="Z128" s="122">
        <f aca="true" t="shared" si="73" ref="Z128:Z133">+X128+Y128</f>
        <v>0</v>
      </c>
      <c r="AA128" s="64"/>
      <c r="AB128" s="70"/>
      <c r="AC128" s="126">
        <f t="shared" si="45"/>
        <v>0</v>
      </c>
      <c r="AD128" s="127">
        <f t="shared" si="46"/>
        <v>0</v>
      </c>
      <c r="AE128" s="127" t="e">
        <f t="shared" si="51"/>
        <v>#DIV/0!</v>
      </c>
    </row>
    <row r="129" spans="2:31" ht="15">
      <c r="B129" s="74"/>
      <c r="C129" s="74"/>
      <c r="D129" s="75" t="s">
        <v>378</v>
      </c>
      <c r="E129" s="76" t="s">
        <v>109</v>
      </c>
      <c r="F129" s="138">
        <f>+VLOOKUP(D129,'[1]Registros'!$B$21:$S$194,18,FALSE)</f>
        <v>0</v>
      </c>
      <c r="G129" s="136">
        <f t="shared" si="70"/>
        <v>0</v>
      </c>
      <c r="H129" s="71"/>
      <c r="I129" s="71"/>
      <c r="J129" s="122">
        <f t="shared" si="71"/>
        <v>0</v>
      </c>
      <c r="K129" s="64"/>
      <c r="L129" s="70"/>
      <c r="M129" s="126">
        <f t="shared" si="47"/>
        <v>0</v>
      </c>
      <c r="N129" s="127">
        <f t="shared" si="48"/>
        <v>0</v>
      </c>
      <c r="O129" s="127">
        <f t="shared" si="49"/>
        <v>0</v>
      </c>
      <c r="P129" s="66"/>
      <c r="Q129" s="66"/>
      <c r="R129" s="122">
        <f t="shared" si="72"/>
        <v>0</v>
      </c>
      <c r="S129" s="64"/>
      <c r="T129" s="70"/>
      <c r="U129" s="126">
        <f t="shared" si="68"/>
        <v>0</v>
      </c>
      <c r="V129" s="127">
        <f t="shared" si="69"/>
        <v>0</v>
      </c>
      <c r="W129" s="127" t="e">
        <f t="shared" si="50"/>
        <v>#DIV/0!</v>
      </c>
      <c r="X129" s="66"/>
      <c r="Y129" s="66"/>
      <c r="Z129" s="122">
        <f t="shared" si="73"/>
        <v>0</v>
      </c>
      <c r="AA129" s="64"/>
      <c r="AB129" s="70"/>
      <c r="AC129" s="126">
        <f t="shared" si="45"/>
        <v>0</v>
      </c>
      <c r="AD129" s="127">
        <f t="shared" si="46"/>
        <v>0</v>
      </c>
      <c r="AE129" s="127" t="e">
        <f t="shared" si="51"/>
        <v>#DIV/0!</v>
      </c>
    </row>
    <row r="130" spans="2:31" ht="15">
      <c r="B130" s="74"/>
      <c r="C130" s="74"/>
      <c r="D130" s="75" t="s">
        <v>379</v>
      </c>
      <c r="E130" s="76" t="s">
        <v>110</v>
      </c>
      <c r="F130" s="138">
        <f>+VLOOKUP(D130,'[1]Registros'!$B$21:$S$194,18,FALSE)</f>
        <v>0</v>
      </c>
      <c r="G130" s="136">
        <f t="shared" si="70"/>
        <v>0</v>
      </c>
      <c r="H130" s="71"/>
      <c r="I130" s="71"/>
      <c r="J130" s="122">
        <f t="shared" si="71"/>
        <v>0</v>
      </c>
      <c r="K130" s="64"/>
      <c r="L130" s="70"/>
      <c r="M130" s="126">
        <f t="shared" si="47"/>
        <v>0</v>
      </c>
      <c r="N130" s="127">
        <f t="shared" si="48"/>
        <v>0</v>
      </c>
      <c r="O130" s="127">
        <f t="shared" si="49"/>
        <v>0</v>
      </c>
      <c r="P130" s="66"/>
      <c r="Q130" s="66"/>
      <c r="R130" s="122">
        <f t="shared" si="72"/>
        <v>0</v>
      </c>
      <c r="S130" s="64"/>
      <c r="T130" s="70"/>
      <c r="U130" s="126">
        <f t="shared" si="68"/>
        <v>0</v>
      </c>
      <c r="V130" s="127">
        <f t="shared" si="69"/>
        <v>0</v>
      </c>
      <c r="W130" s="127" t="e">
        <f t="shared" si="50"/>
        <v>#DIV/0!</v>
      </c>
      <c r="X130" s="66"/>
      <c r="Y130" s="66"/>
      <c r="Z130" s="122">
        <f t="shared" si="73"/>
        <v>0</v>
      </c>
      <c r="AA130" s="64"/>
      <c r="AB130" s="70"/>
      <c r="AC130" s="126">
        <f t="shared" si="45"/>
        <v>0</v>
      </c>
      <c r="AD130" s="127">
        <f t="shared" si="46"/>
        <v>0</v>
      </c>
      <c r="AE130" s="127" t="e">
        <f t="shared" si="51"/>
        <v>#DIV/0!</v>
      </c>
    </row>
    <row r="131" spans="2:31" ht="15">
      <c r="B131" s="74"/>
      <c r="C131" s="74"/>
      <c r="D131" s="75" t="s">
        <v>380</v>
      </c>
      <c r="E131" s="76" t="s">
        <v>111</v>
      </c>
      <c r="F131" s="138">
        <f>+VLOOKUP(D131,'[1]Registros'!$B$21:$S$194,18,FALSE)</f>
        <v>0</v>
      </c>
      <c r="G131" s="136">
        <f t="shared" si="70"/>
        <v>0</v>
      </c>
      <c r="H131" s="71"/>
      <c r="I131" s="71"/>
      <c r="J131" s="122">
        <f t="shared" si="71"/>
        <v>0</v>
      </c>
      <c r="K131" s="64"/>
      <c r="L131" s="70"/>
      <c r="M131" s="126">
        <f t="shared" si="47"/>
        <v>0</v>
      </c>
      <c r="N131" s="127">
        <f t="shared" si="48"/>
        <v>0</v>
      </c>
      <c r="O131" s="127">
        <f t="shared" si="49"/>
        <v>0</v>
      </c>
      <c r="P131" s="66"/>
      <c r="Q131" s="66"/>
      <c r="R131" s="122">
        <f t="shared" si="72"/>
        <v>0</v>
      </c>
      <c r="S131" s="64"/>
      <c r="T131" s="70"/>
      <c r="U131" s="126">
        <f t="shared" si="68"/>
        <v>0</v>
      </c>
      <c r="V131" s="127">
        <f t="shared" si="69"/>
        <v>0</v>
      </c>
      <c r="W131" s="127" t="e">
        <f t="shared" si="50"/>
        <v>#DIV/0!</v>
      </c>
      <c r="X131" s="66"/>
      <c r="Y131" s="66"/>
      <c r="Z131" s="122">
        <f t="shared" si="73"/>
        <v>0</v>
      </c>
      <c r="AA131" s="64"/>
      <c r="AB131" s="70"/>
      <c r="AC131" s="126">
        <f t="shared" si="45"/>
        <v>0</v>
      </c>
      <c r="AD131" s="127">
        <f t="shared" si="46"/>
        <v>0</v>
      </c>
      <c r="AE131" s="127" t="e">
        <f t="shared" si="51"/>
        <v>#DIV/0!</v>
      </c>
    </row>
    <row r="132" spans="2:31" ht="15">
      <c r="B132" s="74"/>
      <c r="C132" s="74"/>
      <c r="D132" s="75" t="s">
        <v>381</v>
      </c>
      <c r="E132" s="76" t="s">
        <v>112</v>
      </c>
      <c r="F132" s="138">
        <f>+VLOOKUP(D132,'[1]Registros'!$B$21:$S$194,18,FALSE)</f>
        <v>0</v>
      </c>
      <c r="G132" s="136">
        <f t="shared" si="70"/>
        <v>0</v>
      </c>
      <c r="H132" s="71"/>
      <c r="I132" s="71"/>
      <c r="J132" s="122">
        <f t="shared" si="71"/>
        <v>0</v>
      </c>
      <c r="K132" s="64"/>
      <c r="L132" s="70"/>
      <c r="M132" s="126">
        <f t="shared" si="47"/>
        <v>0</v>
      </c>
      <c r="N132" s="127">
        <f t="shared" si="48"/>
        <v>0</v>
      </c>
      <c r="O132" s="127">
        <f t="shared" si="49"/>
        <v>0</v>
      </c>
      <c r="P132" s="66"/>
      <c r="Q132" s="66"/>
      <c r="R132" s="122">
        <f t="shared" si="72"/>
        <v>0</v>
      </c>
      <c r="S132" s="64"/>
      <c r="T132" s="70"/>
      <c r="U132" s="126">
        <f t="shared" si="68"/>
        <v>0</v>
      </c>
      <c r="V132" s="127">
        <f t="shared" si="69"/>
        <v>0</v>
      </c>
      <c r="W132" s="127" t="e">
        <f t="shared" si="50"/>
        <v>#DIV/0!</v>
      </c>
      <c r="X132" s="66"/>
      <c r="Y132" s="66"/>
      <c r="Z132" s="122">
        <f t="shared" si="73"/>
        <v>0</v>
      </c>
      <c r="AA132" s="64"/>
      <c r="AB132" s="70"/>
      <c r="AC132" s="126">
        <f t="shared" si="45"/>
        <v>0</v>
      </c>
      <c r="AD132" s="127">
        <f t="shared" si="46"/>
        <v>0</v>
      </c>
      <c r="AE132" s="127" t="e">
        <f t="shared" si="51"/>
        <v>#DIV/0!</v>
      </c>
    </row>
    <row r="133" spans="2:31" ht="15">
      <c r="B133" s="74"/>
      <c r="C133" s="74"/>
      <c r="D133" s="75" t="s">
        <v>382</v>
      </c>
      <c r="E133" s="76" t="s">
        <v>98</v>
      </c>
      <c r="F133" s="138">
        <f>+VLOOKUP(D133,'[1]Registros'!$B$21:$S$194,18,FALSE)</f>
        <v>0</v>
      </c>
      <c r="G133" s="136">
        <f t="shared" si="70"/>
        <v>0</v>
      </c>
      <c r="H133" s="71"/>
      <c r="I133" s="71"/>
      <c r="J133" s="122">
        <f t="shared" si="71"/>
        <v>0</v>
      </c>
      <c r="K133" s="64"/>
      <c r="L133" s="70"/>
      <c r="M133" s="126">
        <f t="shared" si="47"/>
        <v>0</v>
      </c>
      <c r="N133" s="127">
        <f t="shared" si="48"/>
        <v>0</v>
      </c>
      <c r="O133" s="127">
        <f t="shared" si="49"/>
        <v>0</v>
      </c>
      <c r="P133" s="66"/>
      <c r="Q133" s="66"/>
      <c r="R133" s="122">
        <f t="shared" si="72"/>
        <v>0</v>
      </c>
      <c r="S133" s="64"/>
      <c r="T133" s="70"/>
      <c r="U133" s="126">
        <f t="shared" si="68"/>
        <v>0</v>
      </c>
      <c r="V133" s="127">
        <f t="shared" si="69"/>
        <v>0</v>
      </c>
      <c r="W133" s="127" t="e">
        <f t="shared" si="50"/>
        <v>#DIV/0!</v>
      </c>
      <c r="X133" s="66"/>
      <c r="Y133" s="66"/>
      <c r="Z133" s="122">
        <f t="shared" si="73"/>
        <v>0</v>
      </c>
      <c r="AA133" s="64"/>
      <c r="AB133" s="70"/>
      <c r="AC133" s="126">
        <f t="shared" si="45"/>
        <v>0</v>
      </c>
      <c r="AD133" s="127">
        <f t="shared" si="46"/>
        <v>0</v>
      </c>
      <c r="AE133" s="127" t="e">
        <f t="shared" si="51"/>
        <v>#DIV/0!</v>
      </c>
    </row>
    <row r="134" spans="2:31" ht="15">
      <c r="B134" s="74"/>
      <c r="C134" s="74"/>
      <c r="D134" s="77" t="s">
        <v>383</v>
      </c>
      <c r="E134" s="78" t="s">
        <v>124</v>
      </c>
      <c r="F134" s="136">
        <f>SUM(F135:F140)</f>
        <v>0</v>
      </c>
      <c r="G134" s="136">
        <f>SUM(G135:G140)</f>
        <v>0</v>
      </c>
      <c r="H134" s="71"/>
      <c r="I134" s="71"/>
      <c r="J134" s="122">
        <f>SUM(J135:J140)</f>
        <v>0</v>
      </c>
      <c r="K134" s="64"/>
      <c r="L134" s="70"/>
      <c r="M134" s="126">
        <f t="shared" si="47"/>
        <v>0</v>
      </c>
      <c r="N134" s="127">
        <f t="shared" si="48"/>
        <v>0</v>
      </c>
      <c r="O134" s="127">
        <f t="shared" si="49"/>
        <v>0</v>
      </c>
      <c r="P134" s="66"/>
      <c r="Q134" s="66"/>
      <c r="R134" s="122">
        <f>SUM(R135:R140)</f>
        <v>0</v>
      </c>
      <c r="S134" s="64"/>
      <c r="T134" s="70"/>
      <c r="U134" s="126">
        <f t="shared" si="68"/>
        <v>0</v>
      </c>
      <c r="V134" s="127">
        <f t="shared" si="69"/>
        <v>0</v>
      </c>
      <c r="W134" s="127" t="e">
        <f t="shared" si="50"/>
        <v>#DIV/0!</v>
      </c>
      <c r="X134" s="66"/>
      <c r="Y134" s="66"/>
      <c r="Z134" s="122">
        <f>SUM(Z135:Z140)</f>
        <v>0</v>
      </c>
      <c r="AA134" s="64"/>
      <c r="AB134" s="70"/>
      <c r="AC134" s="126">
        <f t="shared" si="45"/>
        <v>0</v>
      </c>
      <c r="AD134" s="127">
        <f t="shared" si="46"/>
        <v>0</v>
      </c>
      <c r="AE134" s="127" t="e">
        <f t="shared" si="51"/>
        <v>#DIV/0!</v>
      </c>
    </row>
    <row r="135" spans="2:31" ht="15">
      <c r="B135" s="74"/>
      <c r="C135" s="74"/>
      <c r="D135" s="75" t="s">
        <v>384</v>
      </c>
      <c r="E135" s="76" t="s">
        <v>108</v>
      </c>
      <c r="F135" s="138">
        <f>+VLOOKUP(D135,'[1]Registros'!$B$21:$S$194,18,FALSE)</f>
        <v>0</v>
      </c>
      <c r="G135" s="136">
        <f aca="true" t="shared" si="74" ref="G135:G140">+F135</f>
        <v>0</v>
      </c>
      <c r="H135" s="71"/>
      <c r="I135" s="71"/>
      <c r="J135" s="122">
        <f aca="true" t="shared" si="75" ref="J135:J177">+H135+I135</f>
        <v>0</v>
      </c>
      <c r="K135" s="64"/>
      <c r="L135" s="70"/>
      <c r="M135" s="126">
        <f t="shared" si="47"/>
        <v>0</v>
      </c>
      <c r="N135" s="127">
        <f t="shared" si="48"/>
        <v>0</v>
      </c>
      <c r="O135" s="127">
        <f t="shared" si="49"/>
        <v>0</v>
      </c>
      <c r="P135" s="66"/>
      <c r="Q135" s="66"/>
      <c r="R135" s="122">
        <f aca="true" t="shared" si="76" ref="R135:R177">+P135+Q135</f>
        <v>0</v>
      </c>
      <c r="S135" s="64"/>
      <c r="T135" s="70"/>
      <c r="U135" s="126">
        <f t="shared" si="68"/>
        <v>0</v>
      </c>
      <c r="V135" s="127">
        <f t="shared" si="69"/>
        <v>0</v>
      </c>
      <c r="W135" s="127" t="e">
        <f t="shared" si="50"/>
        <v>#DIV/0!</v>
      </c>
      <c r="X135" s="66"/>
      <c r="Y135" s="66"/>
      <c r="Z135" s="122">
        <f aca="true" t="shared" si="77" ref="Z135:Z140">+X135+Y135</f>
        <v>0</v>
      </c>
      <c r="AA135" s="64"/>
      <c r="AB135" s="70"/>
      <c r="AC135" s="126">
        <f t="shared" si="45"/>
        <v>0</v>
      </c>
      <c r="AD135" s="127">
        <f t="shared" si="46"/>
        <v>0</v>
      </c>
      <c r="AE135" s="127" t="e">
        <f t="shared" si="51"/>
        <v>#DIV/0!</v>
      </c>
    </row>
    <row r="136" spans="2:31" ht="15">
      <c r="B136" s="74"/>
      <c r="C136" s="74"/>
      <c r="D136" s="75" t="s">
        <v>385</v>
      </c>
      <c r="E136" s="76" t="s">
        <v>109</v>
      </c>
      <c r="F136" s="138">
        <f>+VLOOKUP(D136,'[1]Registros'!$B$21:$S$194,18,FALSE)</f>
        <v>0</v>
      </c>
      <c r="G136" s="136">
        <f t="shared" si="74"/>
        <v>0</v>
      </c>
      <c r="H136" s="71"/>
      <c r="I136" s="71"/>
      <c r="J136" s="122">
        <f t="shared" si="75"/>
        <v>0</v>
      </c>
      <c r="K136" s="64"/>
      <c r="L136" s="70"/>
      <c r="M136" s="126">
        <f t="shared" si="47"/>
        <v>0</v>
      </c>
      <c r="N136" s="127">
        <f t="shared" si="48"/>
        <v>0</v>
      </c>
      <c r="O136" s="127">
        <f t="shared" si="49"/>
        <v>0</v>
      </c>
      <c r="P136" s="66"/>
      <c r="Q136" s="66"/>
      <c r="R136" s="122">
        <f t="shared" si="76"/>
        <v>0</v>
      </c>
      <c r="S136" s="64"/>
      <c r="T136" s="70"/>
      <c r="U136" s="126">
        <f t="shared" si="68"/>
        <v>0</v>
      </c>
      <c r="V136" s="127">
        <f t="shared" si="69"/>
        <v>0</v>
      </c>
      <c r="W136" s="127" t="e">
        <f t="shared" si="50"/>
        <v>#DIV/0!</v>
      </c>
      <c r="X136" s="66"/>
      <c r="Y136" s="66"/>
      <c r="Z136" s="122">
        <f t="shared" si="77"/>
        <v>0</v>
      </c>
      <c r="AA136" s="64"/>
      <c r="AB136" s="70"/>
      <c r="AC136" s="126">
        <f t="shared" si="45"/>
        <v>0</v>
      </c>
      <c r="AD136" s="127">
        <f t="shared" si="46"/>
        <v>0</v>
      </c>
      <c r="AE136" s="127" t="e">
        <f t="shared" si="51"/>
        <v>#DIV/0!</v>
      </c>
    </row>
    <row r="137" spans="2:31" ht="15">
      <c r="B137" s="74"/>
      <c r="C137" s="74"/>
      <c r="D137" s="75" t="s">
        <v>386</v>
      </c>
      <c r="E137" s="76" t="s">
        <v>110</v>
      </c>
      <c r="F137" s="138">
        <f>+VLOOKUP(D137,'[1]Registros'!$B$21:$S$194,18,FALSE)</f>
        <v>0</v>
      </c>
      <c r="G137" s="136">
        <f t="shared" si="74"/>
        <v>0</v>
      </c>
      <c r="H137" s="71"/>
      <c r="I137" s="71"/>
      <c r="J137" s="122">
        <f t="shared" si="75"/>
        <v>0</v>
      </c>
      <c r="K137" s="64"/>
      <c r="L137" s="70"/>
      <c r="M137" s="126">
        <f t="shared" si="47"/>
        <v>0</v>
      </c>
      <c r="N137" s="127">
        <f t="shared" si="48"/>
        <v>0</v>
      </c>
      <c r="O137" s="127">
        <f t="shared" si="49"/>
        <v>0</v>
      </c>
      <c r="P137" s="66"/>
      <c r="Q137" s="66"/>
      <c r="R137" s="122">
        <f t="shared" si="76"/>
        <v>0</v>
      </c>
      <c r="S137" s="64"/>
      <c r="T137" s="70"/>
      <c r="U137" s="126">
        <f t="shared" si="68"/>
        <v>0</v>
      </c>
      <c r="V137" s="127">
        <f t="shared" si="69"/>
        <v>0</v>
      </c>
      <c r="W137" s="127" t="e">
        <f t="shared" si="50"/>
        <v>#DIV/0!</v>
      </c>
      <c r="X137" s="66"/>
      <c r="Y137" s="66"/>
      <c r="Z137" s="122">
        <f t="shared" si="77"/>
        <v>0</v>
      </c>
      <c r="AA137" s="64"/>
      <c r="AB137" s="70"/>
      <c r="AC137" s="126">
        <f t="shared" si="45"/>
        <v>0</v>
      </c>
      <c r="AD137" s="127">
        <f t="shared" si="46"/>
        <v>0</v>
      </c>
      <c r="AE137" s="127" t="e">
        <f t="shared" si="51"/>
        <v>#DIV/0!</v>
      </c>
    </row>
    <row r="138" spans="2:31" ht="15">
      <c r="B138" s="74"/>
      <c r="C138" s="74"/>
      <c r="D138" s="75" t="s">
        <v>387</v>
      </c>
      <c r="E138" s="76" t="s">
        <v>111</v>
      </c>
      <c r="F138" s="138">
        <f>+VLOOKUP(D138,'[1]Registros'!$B$21:$S$194,18,FALSE)</f>
        <v>0</v>
      </c>
      <c r="G138" s="136">
        <f t="shared" si="74"/>
        <v>0</v>
      </c>
      <c r="H138" s="71"/>
      <c r="I138" s="71"/>
      <c r="J138" s="122">
        <f t="shared" si="75"/>
        <v>0</v>
      </c>
      <c r="K138" s="64"/>
      <c r="L138" s="70"/>
      <c r="M138" s="126">
        <f t="shared" si="47"/>
        <v>0</v>
      </c>
      <c r="N138" s="127">
        <f t="shared" si="48"/>
        <v>0</v>
      </c>
      <c r="O138" s="127">
        <f t="shared" si="49"/>
        <v>0</v>
      </c>
      <c r="P138" s="66"/>
      <c r="Q138" s="66"/>
      <c r="R138" s="122">
        <f t="shared" si="76"/>
        <v>0</v>
      </c>
      <c r="S138" s="64"/>
      <c r="T138" s="70"/>
      <c r="U138" s="126">
        <f t="shared" si="68"/>
        <v>0</v>
      </c>
      <c r="V138" s="127">
        <f t="shared" si="69"/>
        <v>0</v>
      </c>
      <c r="W138" s="127" t="e">
        <f t="shared" si="50"/>
        <v>#DIV/0!</v>
      </c>
      <c r="X138" s="66"/>
      <c r="Y138" s="66"/>
      <c r="Z138" s="122">
        <f t="shared" si="77"/>
        <v>0</v>
      </c>
      <c r="AA138" s="64"/>
      <c r="AB138" s="70"/>
      <c r="AC138" s="126">
        <f t="shared" si="45"/>
        <v>0</v>
      </c>
      <c r="AD138" s="127">
        <f t="shared" si="46"/>
        <v>0</v>
      </c>
      <c r="AE138" s="127" t="e">
        <f t="shared" si="51"/>
        <v>#DIV/0!</v>
      </c>
    </row>
    <row r="139" spans="2:31" ht="15">
      <c r="B139" s="74"/>
      <c r="C139" s="74"/>
      <c r="D139" s="75" t="s">
        <v>388</v>
      </c>
      <c r="E139" s="76" t="s">
        <v>112</v>
      </c>
      <c r="F139" s="138">
        <f>+VLOOKUP(D139,'[1]Registros'!$B$21:$S$194,18,FALSE)</f>
        <v>0</v>
      </c>
      <c r="G139" s="136">
        <f t="shared" si="74"/>
        <v>0</v>
      </c>
      <c r="H139" s="71"/>
      <c r="I139" s="71"/>
      <c r="J139" s="122">
        <f t="shared" si="75"/>
        <v>0</v>
      </c>
      <c r="K139" s="64"/>
      <c r="L139" s="70"/>
      <c r="M139" s="126">
        <f t="shared" si="47"/>
        <v>0</v>
      </c>
      <c r="N139" s="127">
        <f t="shared" si="48"/>
        <v>0</v>
      </c>
      <c r="O139" s="127">
        <f t="shared" si="49"/>
        <v>0</v>
      </c>
      <c r="P139" s="66"/>
      <c r="Q139" s="66"/>
      <c r="R139" s="122">
        <f t="shared" si="76"/>
        <v>0</v>
      </c>
      <c r="S139" s="64"/>
      <c r="T139" s="70"/>
      <c r="U139" s="126">
        <f t="shared" si="68"/>
        <v>0</v>
      </c>
      <c r="V139" s="127">
        <f t="shared" si="69"/>
        <v>0</v>
      </c>
      <c r="W139" s="127" t="e">
        <f t="shared" si="50"/>
        <v>#DIV/0!</v>
      </c>
      <c r="X139" s="66"/>
      <c r="Y139" s="66"/>
      <c r="Z139" s="122">
        <f t="shared" si="77"/>
        <v>0</v>
      </c>
      <c r="AA139" s="64"/>
      <c r="AB139" s="70"/>
      <c r="AC139" s="126">
        <f t="shared" si="45"/>
        <v>0</v>
      </c>
      <c r="AD139" s="127">
        <f t="shared" si="46"/>
        <v>0</v>
      </c>
      <c r="AE139" s="127" t="e">
        <f t="shared" si="51"/>
        <v>#DIV/0!</v>
      </c>
    </row>
    <row r="140" spans="2:31" ht="15">
      <c r="B140" s="74"/>
      <c r="C140" s="74"/>
      <c r="D140" s="75" t="s">
        <v>389</v>
      </c>
      <c r="E140" s="76" t="s">
        <v>98</v>
      </c>
      <c r="F140" s="138">
        <f>+VLOOKUP(D140,'[1]Registros'!$B$21:$S$194,18,FALSE)</f>
        <v>0</v>
      </c>
      <c r="G140" s="136">
        <f t="shared" si="74"/>
        <v>0</v>
      </c>
      <c r="H140" s="71"/>
      <c r="I140" s="71"/>
      <c r="J140" s="122">
        <f t="shared" si="75"/>
        <v>0</v>
      </c>
      <c r="K140" s="64"/>
      <c r="L140" s="70"/>
      <c r="M140" s="126">
        <f t="shared" si="47"/>
        <v>0</v>
      </c>
      <c r="N140" s="127">
        <f t="shared" si="48"/>
        <v>0</v>
      </c>
      <c r="O140" s="127">
        <f t="shared" si="49"/>
        <v>0</v>
      </c>
      <c r="P140" s="66"/>
      <c r="Q140" s="66"/>
      <c r="R140" s="122">
        <f t="shared" si="76"/>
        <v>0</v>
      </c>
      <c r="S140" s="64"/>
      <c r="T140" s="70"/>
      <c r="U140" s="126">
        <f t="shared" si="68"/>
        <v>0</v>
      </c>
      <c r="V140" s="127">
        <f t="shared" si="69"/>
        <v>0</v>
      </c>
      <c r="W140" s="127" t="e">
        <f t="shared" si="50"/>
        <v>#DIV/0!</v>
      </c>
      <c r="X140" s="66"/>
      <c r="Y140" s="66"/>
      <c r="Z140" s="122">
        <f t="shared" si="77"/>
        <v>0</v>
      </c>
      <c r="AA140" s="64"/>
      <c r="AB140" s="70"/>
      <c r="AC140" s="126">
        <f t="shared" si="45"/>
        <v>0</v>
      </c>
      <c r="AD140" s="127">
        <f t="shared" si="46"/>
        <v>0</v>
      </c>
      <c r="AE140" s="127" t="e">
        <f t="shared" si="51"/>
        <v>#DIV/0!</v>
      </c>
    </row>
    <row r="141" spans="2:31" ht="15">
      <c r="B141" s="74"/>
      <c r="C141" s="74"/>
      <c r="D141" s="77" t="s">
        <v>390</v>
      </c>
      <c r="E141" s="78" t="s">
        <v>125</v>
      </c>
      <c r="F141" s="136">
        <f>+F142+F143+F144+F145+F146+F147+F149</f>
        <v>0</v>
      </c>
      <c r="G141" s="136">
        <f>+G142+G143+G144+G145+G146+G147+G149</f>
        <v>0</v>
      </c>
      <c r="H141" s="71"/>
      <c r="I141" s="71"/>
      <c r="J141" s="122">
        <f>+J142+J143+J144+J145+J146+J147+J149</f>
        <v>0</v>
      </c>
      <c r="K141" s="64"/>
      <c r="L141" s="70"/>
      <c r="M141" s="126">
        <f t="shared" si="47"/>
        <v>0</v>
      </c>
      <c r="N141" s="127">
        <f t="shared" si="48"/>
        <v>0</v>
      </c>
      <c r="O141" s="127">
        <f t="shared" si="49"/>
        <v>0</v>
      </c>
      <c r="P141" s="66"/>
      <c r="Q141" s="66"/>
      <c r="R141" s="122">
        <f>+R142+R143+R144+R145+R146+R147+R149</f>
        <v>0</v>
      </c>
      <c r="S141" s="64"/>
      <c r="T141" s="70"/>
      <c r="U141" s="126">
        <f t="shared" si="68"/>
        <v>0</v>
      </c>
      <c r="V141" s="127">
        <f t="shared" si="69"/>
        <v>0</v>
      </c>
      <c r="W141" s="127" t="e">
        <f t="shared" si="50"/>
        <v>#DIV/0!</v>
      </c>
      <c r="X141" s="66"/>
      <c r="Y141" s="66"/>
      <c r="Z141" s="122">
        <f>+Z142+Z143+Z144+Z145+Z146+Z147+Z149</f>
        <v>0</v>
      </c>
      <c r="AA141" s="64"/>
      <c r="AB141" s="70"/>
      <c r="AC141" s="126">
        <f t="shared" si="45"/>
        <v>0</v>
      </c>
      <c r="AD141" s="127">
        <f t="shared" si="46"/>
        <v>0</v>
      </c>
      <c r="AE141" s="127" t="e">
        <f t="shared" si="51"/>
        <v>#DIV/0!</v>
      </c>
    </row>
    <row r="142" spans="2:31" ht="15">
      <c r="B142" s="74"/>
      <c r="C142" s="74"/>
      <c r="D142" s="75" t="s">
        <v>391</v>
      </c>
      <c r="E142" s="76" t="s">
        <v>108</v>
      </c>
      <c r="F142" s="138">
        <f>+VLOOKUP(D142,'[1]Registros'!$B$21:$S$194,18,FALSE)</f>
        <v>0</v>
      </c>
      <c r="G142" s="136">
        <f aca="true" t="shared" si="78" ref="G142:G146">+F142</f>
        <v>0</v>
      </c>
      <c r="H142" s="71"/>
      <c r="I142" s="71"/>
      <c r="J142" s="122">
        <f t="shared" si="75"/>
        <v>0</v>
      </c>
      <c r="K142" s="64"/>
      <c r="L142" s="70"/>
      <c r="M142" s="126">
        <f t="shared" si="47"/>
        <v>0</v>
      </c>
      <c r="N142" s="127">
        <f t="shared" si="48"/>
        <v>0</v>
      </c>
      <c r="O142" s="127">
        <f t="shared" si="49"/>
        <v>0</v>
      </c>
      <c r="P142" s="66"/>
      <c r="Q142" s="66"/>
      <c r="R142" s="122">
        <f t="shared" si="76"/>
        <v>0</v>
      </c>
      <c r="S142" s="64"/>
      <c r="T142" s="70"/>
      <c r="U142" s="126">
        <f t="shared" si="68"/>
        <v>0</v>
      </c>
      <c r="V142" s="127">
        <f t="shared" si="69"/>
        <v>0</v>
      </c>
      <c r="W142" s="127" t="e">
        <f t="shared" si="50"/>
        <v>#DIV/0!</v>
      </c>
      <c r="X142" s="66"/>
      <c r="Y142" s="66"/>
      <c r="Z142" s="122">
        <f aca="true" t="shared" si="79" ref="Z142:Z146">+X142+Y142</f>
        <v>0</v>
      </c>
      <c r="AA142" s="64"/>
      <c r="AB142" s="70"/>
      <c r="AC142" s="126">
        <f t="shared" si="45"/>
        <v>0</v>
      </c>
      <c r="AD142" s="127">
        <f t="shared" si="46"/>
        <v>0</v>
      </c>
      <c r="AE142" s="127" t="e">
        <f t="shared" si="51"/>
        <v>#DIV/0!</v>
      </c>
    </row>
    <row r="143" spans="2:31" ht="15">
      <c r="B143" s="74"/>
      <c r="C143" s="74"/>
      <c r="D143" s="75" t="s">
        <v>392</v>
      </c>
      <c r="E143" s="76" t="s">
        <v>109</v>
      </c>
      <c r="F143" s="138">
        <f>+VLOOKUP(D143,'[1]Registros'!$B$21:$S$194,18,FALSE)</f>
        <v>0</v>
      </c>
      <c r="G143" s="136">
        <f t="shared" si="78"/>
        <v>0</v>
      </c>
      <c r="H143" s="71"/>
      <c r="I143" s="71"/>
      <c r="J143" s="122">
        <f t="shared" si="75"/>
        <v>0</v>
      </c>
      <c r="K143" s="64"/>
      <c r="L143" s="70"/>
      <c r="M143" s="126">
        <f t="shared" si="47"/>
        <v>0</v>
      </c>
      <c r="N143" s="127">
        <f t="shared" si="48"/>
        <v>0</v>
      </c>
      <c r="O143" s="127">
        <f t="shared" si="49"/>
        <v>0</v>
      </c>
      <c r="P143" s="66"/>
      <c r="Q143" s="66"/>
      <c r="R143" s="122">
        <f t="shared" si="76"/>
        <v>0</v>
      </c>
      <c r="S143" s="64"/>
      <c r="T143" s="70"/>
      <c r="U143" s="126">
        <f t="shared" si="68"/>
        <v>0</v>
      </c>
      <c r="V143" s="127">
        <f t="shared" si="69"/>
        <v>0</v>
      </c>
      <c r="W143" s="127" t="e">
        <f t="shared" si="50"/>
        <v>#DIV/0!</v>
      </c>
      <c r="X143" s="66"/>
      <c r="Y143" s="66"/>
      <c r="Z143" s="122">
        <f t="shared" si="79"/>
        <v>0</v>
      </c>
      <c r="AA143" s="64"/>
      <c r="AB143" s="70"/>
      <c r="AC143" s="126">
        <f t="shared" si="45"/>
        <v>0</v>
      </c>
      <c r="AD143" s="127">
        <f t="shared" si="46"/>
        <v>0</v>
      </c>
      <c r="AE143" s="127" t="e">
        <f t="shared" si="51"/>
        <v>#DIV/0!</v>
      </c>
    </row>
    <row r="144" spans="2:31" ht="15">
      <c r="B144" s="74"/>
      <c r="C144" s="74"/>
      <c r="D144" s="75" t="s">
        <v>393</v>
      </c>
      <c r="E144" s="76" t="s">
        <v>110</v>
      </c>
      <c r="F144" s="138">
        <f>+VLOOKUP(D144,'[1]Registros'!$B$21:$S$194,18,FALSE)</f>
        <v>0</v>
      </c>
      <c r="G144" s="136">
        <f t="shared" si="78"/>
        <v>0</v>
      </c>
      <c r="H144" s="71"/>
      <c r="I144" s="71"/>
      <c r="J144" s="122">
        <f t="shared" si="75"/>
        <v>0</v>
      </c>
      <c r="K144" s="64"/>
      <c r="L144" s="70"/>
      <c r="M144" s="126">
        <f t="shared" si="47"/>
        <v>0</v>
      </c>
      <c r="N144" s="127">
        <f t="shared" si="48"/>
        <v>0</v>
      </c>
      <c r="O144" s="127">
        <f t="shared" si="49"/>
        <v>0</v>
      </c>
      <c r="P144" s="66"/>
      <c r="Q144" s="66"/>
      <c r="R144" s="122">
        <f t="shared" si="76"/>
        <v>0</v>
      </c>
      <c r="S144" s="64"/>
      <c r="T144" s="70"/>
      <c r="U144" s="126">
        <f t="shared" si="68"/>
        <v>0</v>
      </c>
      <c r="V144" s="127">
        <f t="shared" si="69"/>
        <v>0</v>
      </c>
      <c r="W144" s="127" t="e">
        <f t="shared" si="50"/>
        <v>#DIV/0!</v>
      </c>
      <c r="X144" s="66"/>
      <c r="Y144" s="66"/>
      <c r="Z144" s="122">
        <f t="shared" si="79"/>
        <v>0</v>
      </c>
      <c r="AA144" s="64"/>
      <c r="AB144" s="70"/>
      <c r="AC144" s="126">
        <f t="shared" si="45"/>
        <v>0</v>
      </c>
      <c r="AD144" s="127">
        <f t="shared" si="46"/>
        <v>0</v>
      </c>
      <c r="AE144" s="127" t="e">
        <f t="shared" si="51"/>
        <v>#DIV/0!</v>
      </c>
    </row>
    <row r="145" spans="2:31" ht="15">
      <c r="B145" s="74"/>
      <c r="C145" s="74"/>
      <c r="D145" s="75" t="s">
        <v>394</v>
      </c>
      <c r="E145" s="76" t="s">
        <v>111</v>
      </c>
      <c r="F145" s="138">
        <f>+VLOOKUP(D145,'[1]Registros'!$B$21:$S$194,18,FALSE)</f>
        <v>0</v>
      </c>
      <c r="G145" s="136">
        <f t="shared" si="78"/>
        <v>0</v>
      </c>
      <c r="H145" s="71"/>
      <c r="I145" s="71"/>
      <c r="J145" s="122">
        <f t="shared" si="75"/>
        <v>0</v>
      </c>
      <c r="K145" s="64"/>
      <c r="L145" s="70"/>
      <c r="M145" s="126">
        <f t="shared" si="47"/>
        <v>0</v>
      </c>
      <c r="N145" s="127">
        <f t="shared" si="48"/>
        <v>0</v>
      </c>
      <c r="O145" s="127">
        <f t="shared" si="49"/>
        <v>0</v>
      </c>
      <c r="P145" s="66"/>
      <c r="Q145" s="66"/>
      <c r="R145" s="122">
        <f t="shared" si="76"/>
        <v>0</v>
      </c>
      <c r="S145" s="64"/>
      <c r="T145" s="70"/>
      <c r="U145" s="126">
        <f t="shared" si="68"/>
        <v>0</v>
      </c>
      <c r="V145" s="127">
        <f t="shared" si="69"/>
        <v>0</v>
      </c>
      <c r="W145" s="127" t="e">
        <f t="shared" si="50"/>
        <v>#DIV/0!</v>
      </c>
      <c r="X145" s="66"/>
      <c r="Y145" s="66"/>
      <c r="Z145" s="122">
        <f t="shared" si="79"/>
        <v>0</v>
      </c>
      <c r="AA145" s="64"/>
      <c r="AB145" s="70"/>
      <c r="AC145" s="126">
        <f t="shared" si="45"/>
        <v>0</v>
      </c>
      <c r="AD145" s="127">
        <f t="shared" si="46"/>
        <v>0</v>
      </c>
      <c r="AE145" s="127" t="e">
        <f t="shared" si="51"/>
        <v>#DIV/0!</v>
      </c>
    </row>
    <row r="146" spans="2:31" ht="15">
      <c r="B146" s="74"/>
      <c r="C146" s="74"/>
      <c r="D146" s="75" t="s">
        <v>395</v>
      </c>
      <c r="E146" s="76" t="s">
        <v>112</v>
      </c>
      <c r="F146" s="138">
        <f>+VLOOKUP(D146,'[1]Registros'!$B$21:$S$194,18,FALSE)</f>
        <v>0</v>
      </c>
      <c r="G146" s="136">
        <f t="shared" si="78"/>
        <v>0</v>
      </c>
      <c r="H146" s="71"/>
      <c r="I146" s="71"/>
      <c r="J146" s="122">
        <f t="shared" si="75"/>
        <v>0</v>
      </c>
      <c r="K146" s="64"/>
      <c r="L146" s="70"/>
      <c r="M146" s="126">
        <f t="shared" si="47"/>
        <v>0</v>
      </c>
      <c r="N146" s="127">
        <f t="shared" si="48"/>
        <v>0</v>
      </c>
      <c r="O146" s="127">
        <f t="shared" si="49"/>
        <v>0</v>
      </c>
      <c r="P146" s="66"/>
      <c r="Q146" s="66"/>
      <c r="R146" s="122">
        <f t="shared" si="76"/>
        <v>0</v>
      </c>
      <c r="S146" s="64"/>
      <c r="T146" s="70"/>
      <c r="U146" s="126">
        <f t="shared" si="68"/>
        <v>0</v>
      </c>
      <c r="V146" s="127">
        <f t="shared" si="69"/>
        <v>0</v>
      </c>
      <c r="W146" s="127" t="e">
        <f t="shared" si="50"/>
        <v>#DIV/0!</v>
      </c>
      <c r="X146" s="66"/>
      <c r="Y146" s="66"/>
      <c r="Z146" s="122">
        <f t="shared" si="79"/>
        <v>0</v>
      </c>
      <c r="AA146" s="64"/>
      <c r="AB146" s="70"/>
      <c r="AC146" s="126">
        <f t="shared" si="45"/>
        <v>0</v>
      </c>
      <c r="AD146" s="127">
        <f t="shared" si="46"/>
        <v>0</v>
      </c>
      <c r="AE146" s="127" t="e">
        <f t="shared" si="51"/>
        <v>#DIV/0!</v>
      </c>
    </row>
    <row r="147" spans="2:31" ht="15">
      <c r="B147" s="74"/>
      <c r="C147" s="74"/>
      <c r="D147" s="79" t="s">
        <v>396</v>
      </c>
      <c r="E147" s="80" t="s">
        <v>126</v>
      </c>
      <c r="F147" s="136">
        <f>+F148</f>
        <v>0</v>
      </c>
      <c r="G147" s="136">
        <f>+G148</f>
        <v>0</v>
      </c>
      <c r="H147" s="71"/>
      <c r="I147" s="71"/>
      <c r="J147" s="122">
        <f>+J148</f>
        <v>0</v>
      </c>
      <c r="K147" s="64"/>
      <c r="L147" s="70"/>
      <c r="M147" s="126">
        <f t="shared" si="47"/>
        <v>0</v>
      </c>
      <c r="N147" s="127">
        <f t="shared" si="48"/>
        <v>0</v>
      </c>
      <c r="O147" s="127">
        <f t="shared" si="49"/>
        <v>0</v>
      </c>
      <c r="P147" s="66"/>
      <c r="Q147" s="66"/>
      <c r="R147" s="122">
        <f>+R148</f>
        <v>0</v>
      </c>
      <c r="S147" s="64"/>
      <c r="T147" s="70"/>
      <c r="U147" s="126">
        <f t="shared" si="68"/>
        <v>0</v>
      </c>
      <c r="V147" s="127">
        <f t="shared" si="69"/>
        <v>0</v>
      </c>
      <c r="W147" s="127" t="e">
        <f t="shared" si="50"/>
        <v>#DIV/0!</v>
      </c>
      <c r="X147" s="66"/>
      <c r="Y147" s="66"/>
      <c r="Z147" s="122">
        <f>+Z148</f>
        <v>0</v>
      </c>
      <c r="AA147" s="64"/>
      <c r="AB147" s="70"/>
      <c r="AC147" s="126">
        <f t="shared" si="45"/>
        <v>0</v>
      </c>
      <c r="AD147" s="127">
        <f t="shared" si="46"/>
        <v>0</v>
      </c>
      <c r="AE147" s="127" t="e">
        <f t="shared" si="51"/>
        <v>#DIV/0!</v>
      </c>
    </row>
    <row r="148" spans="2:31" ht="15">
      <c r="B148" s="74"/>
      <c r="C148" s="74"/>
      <c r="D148" s="81" t="s">
        <v>397</v>
      </c>
      <c r="E148" s="84" t="s">
        <v>292</v>
      </c>
      <c r="F148" s="139">
        <f>+VLOOKUP(D148,'[1]Registros'!$B$21:$S$194,18,FALSE)</f>
        <v>0</v>
      </c>
      <c r="G148" s="140">
        <f aca="true" t="shared" si="80" ref="G148:G149">+F148</f>
        <v>0</v>
      </c>
      <c r="H148" s="71"/>
      <c r="I148" s="71"/>
      <c r="J148" s="122">
        <f t="shared" si="75"/>
        <v>0</v>
      </c>
      <c r="K148" s="64"/>
      <c r="L148" s="70"/>
      <c r="M148" s="126">
        <f t="shared" si="47"/>
        <v>0</v>
      </c>
      <c r="N148" s="127">
        <f t="shared" si="48"/>
        <v>0</v>
      </c>
      <c r="O148" s="127">
        <f t="shared" si="49"/>
        <v>0</v>
      </c>
      <c r="P148" s="66"/>
      <c r="Q148" s="66"/>
      <c r="R148" s="122">
        <f t="shared" si="76"/>
        <v>0</v>
      </c>
      <c r="S148" s="64"/>
      <c r="T148" s="70"/>
      <c r="U148" s="126">
        <f t="shared" si="68"/>
        <v>0</v>
      </c>
      <c r="V148" s="127">
        <f t="shared" si="69"/>
        <v>0</v>
      </c>
      <c r="W148" s="127" t="e">
        <f t="shared" si="50"/>
        <v>#DIV/0!</v>
      </c>
      <c r="X148" s="66"/>
      <c r="Y148" s="66"/>
      <c r="Z148" s="122">
        <f aca="true" t="shared" si="81" ref="Z148:Z149">+X148+Y148</f>
        <v>0</v>
      </c>
      <c r="AA148" s="64"/>
      <c r="AB148" s="70"/>
      <c r="AC148" s="126">
        <f t="shared" si="45"/>
        <v>0</v>
      </c>
      <c r="AD148" s="127">
        <f t="shared" si="46"/>
        <v>0</v>
      </c>
      <c r="AE148" s="127" t="e">
        <f t="shared" si="51"/>
        <v>#DIV/0!</v>
      </c>
    </row>
    <row r="149" spans="2:31" ht="15">
      <c r="B149" s="74"/>
      <c r="C149" s="74"/>
      <c r="D149" s="76" t="s">
        <v>398</v>
      </c>
      <c r="E149" s="85" t="s">
        <v>98</v>
      </c>
      <c r="F149" s="141">
        <f>+VLOOKUP(D149,'[1]Registros'!$B$21:$S$194,18,FALSE)</f>
        <v>0</v>
      </c>
      <c r="G149" s="142">
        <f t="shared" si="80"/>
        <v>0</v>
      </c>
      <c r="H149" s="71"/>
      <c r="I149" s="71"/>
      <c r="J149" s="122">
        <f t="shared" si="75"/>
        <v>0</v>
      </c>
      <c r="K149" s="64"/>
      <c r="L149" s="70"/>
      <c r="M149" s="126">
        <f t="shared" si="47"/>
        <v>0</v>
      </c>
      <c r="N149" s="127">
        <f t="shared" si="48"/>
        <v>0</v>
      </c>
      <c r="O149" s="127">
        <f t="shared" si="49"/>
        <v>0</v>
      </c>
      <c r="P149" s="66"/>
      <c r="Q149" s="66"/>
      <c r="R149" s="122">
        <f t="shared" si="76"/>
        <v>0</v>
      </c>
      <c r="S149" s="64"/>
      <c r="T149" s="70"/>
      <c r="U149" s="126">
        <f t="shared" si="68"/>
        <v>0</v>
      </c>
      <c r="V149" s="127">
        <f t="shared" si="69"/>
        <v>0</v>
      </c>
      <c r="W149" s="127" t="e">
        <f t="shared" si="50"/>
        <v>#DIV/0!</v>
      </c>
      <c r="X149" s="66"/>
      <c r="Y149" s="66"/>
      <c r="Z149" s="122">
        <f t="shared" si="81"/>
        <v>0</v>
      </c>
      <c r="AA149" s="64"/>
      <c r="AB149" s="70"/>
      <c r="AC149" s="126">
        <f t="shared" si="45"/>
        <v>0</v>
      </c>
      <c r="AD149" s="127">
        <f t="shared" si="46"/>
        <v>0</v>
      </c>
      <c r="AE149" s="127" t="e">
        <f t="shared" si="51"/>
        <v>#DIV/0!</v>
      </c>
    </row>
    <row r="150" spans="2:31" ht="15">
      <c r="B150" s="74"/>
      <c r="C150" s="74"/>
      <c r="D150" s="77" t="s">
        <v>399</v>
      </c>
      <c r="E150" s="78" t="s">
        <v>127</v>
      </c>
      <c r="F150" s="136">
        <f>SUM(F151:F156)</f>
        <v>0</v>
      </c>
      <c r="G150" s="136">
        <f>SUM(G151:G156)</f>
        <v>0</v>
      </c>
      <c r="H150" s="71"/>
      <c r="I150" s="71"/>
      <c r="J150" s="122">
        <f>SUM(J151:J156)</f>
        <v>0</v>
      </c>
      <c r="K150" s="64"/>
      <c r="L150" s="70"/>
      <c r="M150" s="126">
        <f t="shared" si="47"/>
        <v>0</v>
      </c>
      <c r="N150" s="127">
        <f t="shared" si="48"/>
        <v>0</v>
      </c>
      <c r="O150" s="127">
        <f t="shared" si="49"/>
        <v>0</v>
      </c>
      <c r="P150" s="66"/>
      <c r="Q150" s="66"/>
      <c r="R150" s="122">
        <f>SUM(R151:R156)</f>
        <v>0</v>
      </c>
      <c r="S150" s="64"/>
      <c r="T150" s="70"/>
      <c r="U150" s="126">
        <f t="shared" si="68"/>
        <v>0</v>
      </c>
      <c r="V150" s="127">
        <f t="shared" si="69"/>
        <v>0</v>
      </c>
      <c r="W150" s="127" t="e">
        <f t="shared" si="50"/>
        <v>#DIV/0!</v>
      </c>
      <c r="X150" s="66"/>
      <c r="Y150" s="66"/>
      <c r="Z150" s="122">
        <f>SUM(Z151:Z156)</f>
        <v>0</v>
      </c>
      <c r="AA150" s="64"/>
      <c r="AB150" s="70"/>
      <c r="AC150" s="126">
        <f t="shared" si="45"/>
        <v>0</v>
      </c>
      <c r="AD150" s="127">
        <f t="shared" si="46"/>
        <v>0</v>
      </c>
      <c r="AE150" s="127" t="e">
        <f t="shared" si="51"/>
        <v>#DIV/0!</v>
      </c>
    </row>
    <row r="151" spans="2:31" ht="15">
      <c r="B151" s="74"/>
      <c r="C151" s="74"/>
      <c r="D151" s="75" t="s">
        <v>400</v>
      </c>
      <c r="E151" s="76" t="s">
        <v>108</v>
      </c>
      <c r="F151" s="138">
        <f>+VLOOKUP(D151,'[1]Registros'!$B$21:$S$194,18,FALSE)</f>
        <v>0</v>
      </c>
      <c r="G151" s="136">
        <f aca="true" t="shared" si="82" ref="G151:G156">+F151</f>
        <v>0</v>
      </c>
      <c r="H151" s="71"/>
      <c r="I151" s="71"/>
      <c r="J151" s="122">
        <f t="shared" si="75"/>
        <v>0</v>
      </c>
      <c r="K151" s="64"/>
      <c r="L151" s="70"/>
      <c r="M151" s="126">
        <f t="shared" si="47"/>
        <v>0</v>
      </c>
      <c r="N151" s="127">
        <f t="shared" si="48"/>
        <v>0</v>
      </c>
      <c r="O151" s="127">
        <f t="shared" si="49"/>
        <v>0</v>
      </c>
      <c r="P151" s="66"/>
      <c r="Q151" s="66"/>
      <c r="R151" s="122">
        <f t="shared" si="76"/>
        <v>0</v>
      </c>
      <c r="S151" s="64"/>
      <c r="T151" s="70"/>
      <c r="U151" s="126">
        <f t="shared" si="68"/>
        <v>0</v>
      </c>
      <c r="V151" s="127">
        <f t="shared" si="69"/>
        <v>0</v>
      </c>
      <c r="W151" s="127" t="e">
        <f t="shared" si="50"/>
        <v>#DIV/0!</v>
      </c>
      <c r="X151" s="66"/>
      <c r="Y151" s="66"/>
      <c r="Z151" s="122">
        <f aca="true" t="shared" si="83" ref="Z151:Z156">+X151+Y151</f>
        <v>0</v>
      </c>
      <c r="AA151" s="64"/>
      <c r="AB151" s="70"/>
      <c r="AC151" s="126">
        <f t="shared" si="45"/>
        <v>0</v>
      </c>
      <c r="AD151" s="127">
        <f t="shared" si="46"/>
        <v>0</v>
      </c>
      <c r="AE151" s="127" t="e">
        <f t="shared" si="51"/>
        <v>#DIV/0!</v>
      </c>
    </row>
    <row r="152" spans="2:31" ht="15">
      <c r="B152" s="74"/>
      <c r="C152" s="74"/>
      <c r="D152" s="75" t="s">
        <v>401</v>
      </c>
      <c r="E152" s="76" t="s">
        <v>109</v>
      </c>
      <c r="F152" s="138">
        <f>+VLOOKUP(D152,'[1]Registros'!$B$21:$S$194,18,FALSE)</f>
        <v>0</v>
      </c>
      <c r="G152" s="136">
        <f t="shared" si="82"/>
        <v>0</v>
      </c>
      <c r="H152" s="71"/>
      <c r="I152" s="71"/>
      <c r="J152" s="122">
        <f t="shared" si="75"/>
        <v>0</v>
      </c>
      <c r="K152" s="64"/>
      <c r="L152" s="70"/>
      <c r="M152" s="126">
        <f t="shared" si="47"/>
        <v>0</v>
      </c>
      <c r="N152" s="127">
        <f t="shared" si="48"/>
        <v>0</v>
      </c>
      <c r="O152" s="127">
        <f t="shared" si="49"/>
        <v>0</v>
      </c>
      <c r="P152" s="66"/>
      <c r="Q152" s="66"/>
      <c r="R152" s="122">
        <f t="shared" si="76"/>
        <v>0</v>
      </c>
      <c r="S152" s="64"/>
      <c r="T152" s="70"/>
      <c r="U152" s="126">
        <f t="shared" si="68"/>
        <v>0</v>
      </c>
      <c r="V152" s="127">
        <f t="shared" si="69"/>
        <v>0</v>
      </c>
      <c r="W152" s="127" t="e">
        <f t="shared" si="50"/>
        <v>#DIV/0!</v>
      </c>
      <c r="X152" s="66"/>
      <c r="Y152" s="66"/>
      <c r="Z152" s="122">
        <f t="shared" si="83"/>
        <v>0</v>
      </c>
      <c r="AA152" s="64"/>
      <c r="AB152" s="70"/>
      <c r="AC152" s="126">
        <f t="shared" si="45"/>
        <v>0</v>
      </c>
      <c r="AD152" s="127">
        <f t="shared" si="46"/>
        <v>0</v>
      </c>
      <c r="AE152" s="127" t="e">
        <f t="shared" si="51"/>
        <v>#DIV/0!</v>
      </c>
    </row>
    <row r="153" spans="2:31" ht="15">
      <c r="B153" s="74"/>
      <c r="C153" s="74"/>
      <c r="D153" s="75" t="s">
        <v>402</v>
      </c>
      <c r="E153" s="76" t="s">
        <v>110</v>
      </c>
      <c r="F153" s="138">
        <f>+VLOOKUP(D153,'[1]Registros'!$B$21:$S$194,18,FALSE)</f>
        <v>0</v>
      </c>
      <c r="G153" s="136">
        <f t="shared" si="82"/>
        <v>0</v>
      </c>
      <c r="H153" s="71"/>
      <c r="I153" s="71"/>
      <c r="J153" s="122">
        <f t="shared" si="75"/>
        <v>0</v>
      </c>
      <c r="K153" s="64"/>
      <c r="L153" s="70"/>
      <c r="M153" s="126">
        <f t="shared" si="47"/>
        <v>0</v>
      </c>
      <c r="N153" s="127">
        <f t="shared" si="48"/>
        <v>0</v>
      </c>
      <c r="O153" s="127">
        <f t="shared" si="49"/>
        <v>0</v>
      </c>
      <c r="P153" s="66"/>
      <c r="Q153" s="66"/>
      <c r="R153" s="122">
        <f t="shared" si="76"/>
        <v>0</v>
      </c>
      <c r="S153" s="64"/>
      <c r="T153" s="70"/>
      <c r="U153" s="126">
        <f t="shared" si="68"/>
        <v>0</v>
      </c>
      <c r="V153" s="127">
        <f t="shared" si="69"/>
        <v>0</v>
      </c>
      <c r="W153" s="127" t="e">
        <f t="shared" si="50"/>
        <v>#DIV/0!</v>
      </c>
      <c r="X153" s="66"/>
      <c r="Y153" s="66"/>
      <c r="Z153" s="122">
        <f t="shared" si="83"/>
        <v>0</v>
      </c>
      <c r="AA153" s="64"/>
      <c r="AB153" s="70"/>
      <c r="AC153" s="126">
        <f t="shared" si="45"/>
        <v>0</v>
      </c>
      <c r="AD153" s="127">
        <f t="shared" si="46"/>
        <v>0</v>
      </c>
      <c r="AE153" s="127" t="e">
        <f t="shared" si="51"/>
        <v>#DIV/0!</v>
      </c>
    </row>
    <row r="154" spans="2:31" ht="15">
      <c r="B154" s="74"/>
      <c r="C154" s="74"/>
      <c r="D154" s="75" t="s">
        <v>403</v>
      </c>
      <c r="E154" s="76" t="s">
        <v>111</v>
      </c>
      <c r="F154" s="138">
        <f>+VLOOKUP(D154,'[1]Registros'!$B$21:$S$194,18,FALSE)</f>
        <v>0</v>
      </c>
      <c r="G154" s="136">
        <f t="shared" si="82"/>
        <v>0</v>
      </c>
      <c r="H154" s="71"/>
      <c r="I154" s="71"/>
      <c r="J154" s="122">
        <f t="shared" si="75"/>
        <v>0</v>
      </c>
      <c r="K154" s="64"/>
      <c r="L154" s="70"/>
      <c r="M154" s="126">
        <f t="shared" si="47"/>
        <v>0</v>
      </c>
      <c r="N154" s="127">
        <f t="shared" si="48"/>
        <v>0</v>
      </c>
      <c r="O154" s="127">
        <f t="shared" si="49"/>
        <v>0</v>
      </c>
      <c r="P154" s="66"/>
      <c r="Q154" s="66"/>
      <c r="R154" s="122">
        <f t="shared" si="76"/>
        <v>0</v>
      </c>
      <c r="S154" s="64"/>
      <c r="T154" s="70"/>
      <c r="U154" s="126">
        <f t="shared" si="68"/>
        <v>0</v>
      </c>
      <c r="V154" s="127">
        <f t="shared" si="69"/>
        <v>0</v>
      </c>
      <c r="W154" s="127" t="e">
        <f t="shared" si="50"/>
        <v>#DIV/0!</v>
      </c>
      <c r="X154" s="66"/>
      <c r="Y154" s="66"/>
      <c r="Z154" s="122">
        <f t="shared" si="83"/>
        <v>0</v>
      </c>
      <c r="AA154" s="64"/>
      <c r="AB154" s="70"/>
      <c r="AC154" s="126">
        <f t="shared" si="45"/>
        <v>0</v>
      </c>
      <c r="AD154" s="127">
        <f t="shared" si="46"/>
        <v>0</v>
      </c>
      <c r="AE154" s="127" t="e">
        <f t="shared" si="51"/>
        <v>#DIV/0!</v>
      </c>
    </row>
    <row r="155" spans="2:31" ht="15">
      <c r="B155" s="74"/>
      <c r="C155" s="74"/>
      <c r="D155" s="75" t="s">
        <v>404</v>
      </c>
      <c r="E155" s="76" t="s">
        <v>112</v>
      </c>
      <c r="F155" s="138">
        <f>+VLOOKUP(D155,'[1]Registros'!$B$21:$S$194,18,FALSE)</f>
        <v>0</v>
      </c>
      <c r="G155" s="136">
        <f t="shared" si="82"/>
        <v>0</v>
      </c>
      <c r="H155" s="71"/>
      <c r="I155" s="71"/>
      <c r="J155" s="122">
        <f t="shared" si="75"/>
        <v>0</v>
      </c>
      <c r="K155" s="64"/>
      <c r="L155" s="70"/>
      <c r="M155" s="126">
        <f t="shared" si="47"/>
        <v>0</v>
      </c>
      <c r="N155" s="127">
        <f t="shared" si="48"/>
        <v>0</v>
      </c>
      <c r="O155" s="127">
        <f t="shared" si="49"/>
        <v>0</v>
      </c>
      <c r="P155" s="66"/>
      <c r="Q155" s="66"/>
      <c r="R155" s="122">
        <f t="shared" si="76"/>
        <v>0</v>
      </c>
      <c r="S155" s="64"/>
      <c r="T155" s="70"/>
      <c r="U155" s="126">
        <f aca="true" t="shared" si="84" ref="U155:U186">+R155-J155</f>
        <v>0</v>
      </c>
      <c r="V155" s="127">
        <f aca="true" t="shared" si="85" ref="V155:V186">IF(ISERROR(IF(AND(J155&gt;1,R155=0),0%,IF(AND(J155=0,R155&gt;1),100%,U155/J155))),0,IF(AND(J155&gt;1,R155=0),0%,IF(AND(J155=0,R155&gt;1),100%,U155/J155)))</f>
        <v>0</v>
      </c>
      <c r="W155" s="127" t="e">
        <f t="shared" si="50"/>
        <v>#DIV/0!</v>
      </c>
      <c r="X155" s="66"/>
      <c r="Y155" s="66"/>
      <c r="Z155" s="122">
        <f t="shared" si="83"/>
        <v>0</v>
      </c>
      <c r="AA155" s="64"/>
      <c r="AB155" s="70"/>
      <c r="AC155" s="126">
        <f aca="true" t="shared" si="86" ref="AC155:AC200">+Z155-R155</f>
        <v>0</v>
      </c>
      <c r="AD155" s="127">
        <f aca="true" t="shared" si="87" ref="AD155:AD200">IF(ISERROR(IF(AND(R155&gt;1,Z155=0),0%,IF(AND(R155=0,Z155&gt;1),100%,AC155/R155))),0,IF(AND(R155&gt;1,Z155=0),0%,IF(AND(R155=0,Z155&gt;1),100%,AC155/R155)))</f>
        <v>0</v>
      </c>
      <c r="AE155" s="127" t="e">
        <f t="shared" si="51"/>
        <v>#DIV/0!</v>
      </c>
    </row>
    <row r="156" spans="2:31" ht="15">
      <c r="B156" s="74"/>
      <c r="C156" s="74"/>
      <c r="D156" s="75" t="s">
        <v>405</v>
      </c>
      <c r="E156" s="76" t="s">
        <v>98</v>
      </c>
      <c r="F156" s="138">
        <f>+VLOOKUP(D156,'[1]Registros'!$B$21:$S$194,18,FALSE)</f>
        <v>0</v>
      </c>
      <c r="G156" s="136">
        <f t="shared" si="82"/>
        <v>0</v>
      </c>
      <c r="H156" s="71"/>
      <c r="I156" s="71"/>
      <c r="J156" s="122">
        <f t="shared" si="75"/>
        <v>0</v>
      </c>
      <c r="K156" s="64"/>
      <c r="L156" s="70"/>
      <c r="M156" s="126">
        <f aca="true" t="shared" si="88" ref="M156:M200">+J156-G156</f>
        <v>0</v>
      </c>
      <c r="N156" s="127">
        <f aca="true" t="shared" si="89" ref="N156:N200">IF(ISERROR(IF(AND(G156&gt;1,J156=0),0%,IF(AND(G156=0,J156&gt;1),100%,M156/G156))),0,IF(AND(G156&gt;1,J156=0),0%,IF(AND(G156=0,J156&gt;1),100%,M156/G156)))</f>
        <v>0</v>
      </c>
      <c r="O156" s="127">
        <f aca="true" t="shared" si="90" ref="O156:O200">+IF($M$381&lt;1,M156/-$M$381,M156/$M$381)</f>
        <v>0</v>
      </c>
      <c r="P156" s="66"/>
      <c r="Q156" s="66"/>
      <c r="R156" s="122">
        <f t="shared" si="76"/>
        <v>0</v>
      </c>
      <c r="S156" s="64"/>
      <c r="T156" s="70"/>
      <c r="U156" s="126">
        <f t="shared" si="84"/>
        <v>0</v>
      </c>
      <c r="V156" s="127">
        <f t="shared" si="85"/>
        <v>0</v>
      </c>
      <c r="W156" s="127" t="e">
        <f aca="true" t="shared" si="91" ref="W156:W200">+IF($U$381&lt;1,U156/-$U$381,U156/$U$381)</f>
        <v>#DIV/0!</v>
      </c>
      <c r="X156" s="66"/>
      <c r="Y156" s="66"/>
      <c r="Z156" s="122">
        <f t="shared" si="83"/>
        <v>0</v>
      </c>
      <c r="AA156" s="64"/>
      <c r="AB156" s="70"/>
      <c r="AC156" s="126">
        <f t="shared" si="86"/>
        <v>0</v>
      </c>
      <c r="AD156" s="127">
        <f t="shared" si="87"/>
        <v>0</v>
      </c>
      <c r="AE156" s="127" t="e">
        <f aca="true" t="shared" si="92" ref="AE156:AE200">+IF($AC$381&lt;1,AC156/-$AC$381,AC156/$AC$381)</f>
        <v>#DIV/0!</v>
      </c>
    </row>
    <row r="157" spans="2:31" ht="15">
      <c r="B157" s="74"/>
      <c r="C157" s="74"/>
      <c r="D157" s="77" t="s">
        <v>406</v>
      </c>
      <c r="E157" s="78" t="s">
        <v>128</v>
      </c>
      <c r="F157" s="136">
        <f>SUM(F158:F163)</f>
        <v>0</v>
      </c>
      <c r="G157" s="136">
        <f>SUM(G158:G163)</f>
        <v>0</v>
      </c>
      <c r="H157" s="71"/>
      <c r="I157" s="71"/>
      <c r="J157" s="122">
        <f>SUM(J158:J163)</f>
        <v>0</v>
      </c>
      <c r="K157" s="64"/>
      <c r="L157" s="70"/>
      <c r="M157" s="126">
        <f t="shared" si="88"/>
        <v>0</v>
      </c>
      <c r="N157" s="127">
        <f t="shared" si="89"/>
        <v>0</v>
      </c>
      <c r="O157" s="127">
        <f t="shared" si="90"/>
        <v>0</v>
      </c>
      <c r="P157" s="66"/>
      <c r="Q157" s="66"/>
      <c r="R157" s="122">
        <f>SUM(R158:R163)</f>
        <v>0</v>
      </c>
      <c r="S157" s="64"/>
      <c r="T157" s="70"/>
      <c r="U157" s="126">
        <f t="shared" si="84"/>
        <v>0</v>
      </c>
      <c r="V157" s="127">
        <f t="shared" si="85"/>
        <v>0</v>
      </c>
      <c r="W157" s="127" t="e">
        <f t="shared" si="91"/>
        <v>#DIV/0!</v>
      </c>
      <c r="X157" s="66"/>
      <c r="Y157" s="66"/>
      <c r="Z157" s="122">
        <f>SUM(Z158:Z163)</f>
        <v>0</v>
      </c>
      <c r="AA157" s="64"/>
      <c r="AB157" s="70"/>
      <c r="AC157" s="126">
        <f t="shared" si="86"/>
        <v>0</v>
      </c>
      <c r="AD157" s="127">
        <f t="shared" si="87"/>
        <v>0</v>
      </c>
      <c r="AE157" s="127" t="e">
        <f t="shared" si="92"/>
        <v>#DIV/0!</v>
      </c>
    </row>
    <row r="158" spans="2:31" ht="15">
      <c r="B158" s="74"/>
      <c r="C158" s="74"/>
      <c r="D158" s="75" t="s">
        <v>407</v>
      </c>
      <c r="E158" s="76" t="s">
        <v>108</v>
      </c>
      <c r="F158" s="138">
        <f>+VLOOKUP(D158,'[1]Registros'!$B$21:$S$194,18,FALSE)</f>
        <v>0</v>
      </c>
      <c r="G158" s="136">
        <f aca="true" t="shared" si="93" ref="G158:G163">+F158</f>
        <v>0</v>
      </c>
      <c r="H158" s="71"/>
      <c r="I158" s="71"/>
      <c r="J158" s="122">
        <f t="shared" si="75"/>
        <v>0</v>
      </c>
      <c r="K158" s="64"/>
      <c r="L158" s="70"/>
      <c r="M158" s="126">
        <f t="shared" si="88"/>
        <v>0</v>
      </c>
      <c r="N158" s="127">
        <f t="shared" si="89"/>
        <v>0</v>
      </c>
      <c r="O158" s="127">
        <f t="shared" si="90"/>
        <v>0</v>
      </c>
      <c r="P158" s="66"/>
      <c r="Q158" s="66"/>
      <c r="R158" s="122">
        <f t="shared" si="76"/>
        <v>0</v>
      </c>
      <c r="S158" s="64"/>
      <c r="T158" s="70"/>
      <c r="U158" s="126">
        <f t="shared" si="84"/>
        <v>0</v>
      </c>
      <c r="V158" s="127">
        <f t="shared" si="85"/>
        <v>0</v>
      </c>
      <c r="W158" s="127" t="e">
        <f t="shared" si="91"/>
        <v>#DIV/0!</v>
      </c>
      <c r="X158" s="66"/>
      <c r="Y158" s="66"/>
      <c r="Z158" s="122">
        <f aca="true" t="shared" si="94" ref="Z158:Z163">+X158+Y158</f>
        <v>0</v>
      </c>
      <c r="AA158" s="64"/>
      <c r="AB158" s="70"/>
      <c r="AC158" s="126">
        <f t="shared" si="86"/>
        <v>0</v>
      </c>
      <c r="AD158" s="127">
        <f t="shared" si="87"/>
        <v>0</v>
      </c>
      <c r="AE158" s="127" t="e">
        <f t="shared" si="92"/>
        <v>#DIV/0!</v>
      </c>
    </row>
    <row r="159" spans="2:31" ht="15">
      <c r="B159" s="74"/>
      <c r="C159" s="74"/>
      <c r="D159" s="75" t="s">
        <v>408</v>
      </c>
      <c r="E159" s="76" t="s">
        <v>109</v>
      </c>
      <c r="F159" s="138">
        <f>+VLOOKUP(D159,'[1]Registros'!$B$21:$S$194,18,FALSE)</f>
        <v>0</v>
      </c>
      <c r="G159" s="136">
        <f t="shared" si="93"/>
        <v>0</v>
      </c>
      <c r="H159" s="71"/>
      <c r="I159" s="71"/>
      <c r="J159" s="122">
        <f t="shared" si="75"/>
        <v>0</v>
      </c>
      <c r="K159" s="64"/>
      <c r="L159" s="70"/>
      <c r="M159" s="126">
        <f t="shared" si="88"/>
        <v>0</v>
      </c>
      <c r="N159" s="127">
        <f t="shared" si="89"/>
        <v>0</v>
      </c>
      <c r="O159" s="127">
        <f t="shared" si="90"/>
        <v>0</v>
      </c>
      <c r="P159" s="66"/>
      <c r="Q159" s="66"/>
      <c r="R159" s="122">
        <f t="shared" si="76"/>
        <v>0</v>
      </c>
      <c r="S159" s="64"/>
      <c r="T159" s="70"/>
      <c r="U159" s="126">
        <f t="shared" si="84"/>
        <v>0</v>
      </c>
      <c r="V159" s="127">
        <f t="shared" si="85"/>
        <v>0</v>
      </c>
      <c r="W159" s="127" t="e">
        <f t="shared" si="91"/>
        <v>#DIV/0!</v>
      </c>
      <c r="X159" s="66"/>
      <c r="Y159" s="66"/>
      <c r="Z159" s="122">
        <f t="shared" si="94"/>
        <v>0</v>
      </c>
      <c r="AA159" s="64"/>
      <c r="AB159" s="70"/>
      <c r="AC159" s="126">
        <f t="shared" si="86"/>
        <v>0</v>
      </c>
      <c r="AD159" s="127">
        <f t="shared" si="87"/>
        <v>0</v>
      </c>
      <c r="AE159" s="127" t="e">
        <f t="shared" si="92"/>
        <v>#DIV/0!</v>
      </c>
    </row>
    <row r="160" spans="2:31" ht="15">
      <c r="B160" s="74"/>
      <c r="C160" s="74"/>
      <c r="D160" s="75" t="s">
        <v>409</v>
      </c>
      <c r="E160" s="76" t="s">
        <v>110</v>
      </c>
      <c r="F160" s="138">
        <f>+VLOOKUP(D160,'[1]Registros'!$B$21:$S$194,18,FALSE)</f>
        <v>0</v>
      </c>
      <c r="G160" s="136">
        <f t="shared" si="93"/>
        <v>0</v>
      </c>
      <c r="H160" s="71"/>
      <c r="I160" s="71"/>
      <c r="J160" s="122">
        <f t="shared" si="75"/>
        <v>0</v>
      </c>
      <c r="K160" s="64"/>
      <c r="L160" s="70"/>
      <c r="M160" s="126">
        <f t="shared" si="88"/>
        <v>0</v>
      </c>
      <c r="N160" s="127">
        <f t="shared" si="89"/>
        <v>0</v>
      </c>
      <c r="O160" s="127">
        <f t="shared" si="90"/>
        <v>0</v>
      </c>
      <c r="P160" s="66"/>
      <c r="Q160" s="66"/>
      <c r="R160" s="122">
        <f t="shared" si="76"/>
        <v>0</v>
      </c>
      <c r="S160" s="64"/>
      <c r="T160" s="70"/>
      <c r="U160" s="126">
        <f t="shared" si="84"/>
        <v>0</v>
      </c>
      <c r="V160" s="127">
        <f t="shared" si="85"/>
        <v>0</v>
      </c>
      <c r="W160" s="127" t="e">
        <f t="shared" si="91"/>
        <v>#DIV/0!</v>
      </c>
      <c r="X160" s="66"/>
      <c r="Y160" s="66"/>
      <c r="Z160" s="122">
        <f t="shared" si="94"/>
        <v>0</v>
      </c>
      <c r="AA160" s="64"/>
      <c r="AB160" s="70"/>
      <c r="AC160" s="126">
        <f t="shared" si="86"/>
        <v>0</v>
      </c>
      <c r="AD160" s="127">
        <f t="shared" si="87"/>
        <v>0</v>
      </c>
      <c r="AE160" s="127" t="e">
        <f t="shared" si="92"/>
        <v>#DIV/0!</v>
      </c>
    </row>
    <row r="161" spans="2:31" ht="15">
      <c r="B161" s="74"/>
      <c r="C161" s="74"/>
      <c r="D161" s="75" t="s">
        <v>410</v>
      </c>
      <c r="E161" s="76" t="s">
        <v>111</v>
      </c>
      <c r="F161" s="138">
        <f>+VLOOKUP(D161,'[1]Registros'!$B$21:$S$194,18,FALSE)</f>
        <v>0</v>
      </c>
      <c r="G161" s="136">
        <f t="shared" si="93"/>
        <v>0</v>
      </c>
      <c r="H161" s="71"/>
      <c r="I161" s="71"/>
      <c r="J161" s="122">
        <f t="shared" si="75"/>
        <v>0</v>
      </c>
      <c r="K161" s="64"/>
      <c r="L161" s="70"/>
      <c r="M161" s="126">
        <f t="shared" si="88"/>
        <v>0</v>
      </c>
      <c r="N161" s="127">
        <f t="shared" si="89"/>
        <v>0</v>
      </c>
      <c r="O161" s="127">
        <f t="shared" si="90"/>
        <v>0</v>
      </c>
      <c r="P161" s="66"/>
      <c r="Q161" s="66"/>
      <c r="R161" s="122">
        <f t="shared" si="76"/>
        <v>0</v>
      </c>
      <c r="S161" s="64"/>
      <c r="T161" s="70"/>
      <c r="U161" s="126">
        <f t="shared" si="84"/>
        <v>0</v>
      </c>
      <c r="V161" s="127">
        <f t="shared" si="85"/>
        <v>0</v>
      </c>
      <c r="W161" s="127" t="e">
        <f t="shared" si="91"/>
        <v>#DIV/0!</v>
      </c>
      <c r="X161" s="66"/>
      <c r="Y161" s="66"/>
      <c r="Z161" s="122">
        <f t="shared" si="94"/>
        <v>0</v>
      </c>
      <c r="AA161" s="64"/>
      <c r="AB161" s="70"/>
      <c r="AC161" s="126">
        <f t="shared" si="86"/>
        <v>0</v>
      </c>
      <c r="AD161" s="127">
        <f t="shared" si="87"/>
        <v>0</v>
      </c>
      <c r="AE161" s="127" t="e">
        <f t="shared" si="92"/>
        <v>#DIV/0!</v>
      </c>
    </row>
    <row r="162" spans="2:31" ht="15">
      <c r="B162" s="74"/>
      <c r="C162" s="74"/>
      <c r="D162" s="75" t="s">
        <v>411</v>
      </c>
      <c r="E162" s="76" t="s">
        <v>112</v>
      </c>
      <c r="F162" s="138">
        <f>+VLOOKUP(D162,'[1]Registros'!$B$21:$S$194,18,FALSE)</f>
        <v>0</v>
      </c>
      <c r="G162" s="136">
        <f t="shared" si="93"/>
        <v>0</v>
      </c>
      <c r="H162" s="71"/>
      <c r="I162" s="71"/>
      <c r="J162" s="122">
        <f t="shared" si="75"/>
        <v>0</v>
      </c>
      <c r="K162" s="64"/>
      <c r="L162" s="70"/>
      <c r="M162" s="126">
        <f t="shared" si="88"/>
        <v>0</v>
      </c>
      <c r="N162" s="127">
        <f t="shared" si="89"/>
        <v>0</v>
      </c>
      <c r="O162" s="127">
        <f t="shared" si="90"/>
        <v>0</v>
      </c>
      <c r="P162" s="66"/>
      <c r="Q162" s="66"/>
      <c r="R162" s="122">
        <f t="shared" si="76"/>
        <v>0</v>
      </c>
      <c r="S162" s="64"/>
      <c r="T162" s="70"/>
      <c r="U162" s="126">
        <f t="shared" si="84"/>
        <v>0</v>
      </c>
      <c r="V162" s="127">
        <f t="shared" si="85"/>
        <v>0</v>
      </c>
      <c r="W162" s="127" t="e">
        <f t="shared" si="91"/>
        <v>#DIV/0!</v>
      </c>
      <c r="X162" s="66"/>
      <c r="Y162" s="66"/>
      <c r="Z162" s="122">
        <f t="shared" si="94"/>
        <v>0</v>
      </c>
      <c r="AA162" s="64"/>
      <c r="AB162" s="70"/>
      <c r="AC162" s="126">
        <f t="shared" si="86"/>
        <v>0</v>
      </c>
      <c r="AD162" s="127">
        <f t="shared" si="87"/>
        <v>0</v>
      </c>
      <c r="AE162" s="127" t="e">
        <f t="shared" si="92"/>
        <v>#DIV/0!</v>
      </c>
    </row>
    <row r="163" spans="2:31" ht="15">
      <c r="B163" s="74"/>
      <c r="C163" s="74"/>
      <c r="D163" s="75" t="s">
        <v>412</v>
      </c>
      <c r="E163" s="76" t="s">
        <v>98</v>
      </c>
      <c r="F163" s="138">
        <f>+VLOOKUP(D163,'[1]Registros'!$B$21:$S$194,18,FALSE)</f>
        <v>0</v>
      </c>
      <c r="G163" s="136">
        <f t="shared" si="93"/>
        <v>0</v>
      </c>
      <c r="H163" s="71"/>
      <c r="I163" s="71"/>
      <c r="J163" s="122">
        <f t="shared" si="75"/>
        <v>0</v>
      </c>
      <c r="K163" s="64"/>
      <c r="L163" s="70"/>
      <c r="M163" s="126">
        <f t="shared" si="88"/>
        <v>0</v>
      </c>
      <c r="N163" s="127">
        <f t="shared" si="89"/>
        <v>0</v>
      </c>
      <c r="O163" s="127">
        <f t="shared" si="90"/>
        <v>0</v>
      </c>
      <c r="P163" s="66"/>
      <c r="Q163" s="66"/>
      <c r="R163" s="122">
        <f t="shared" si="76"/>
        <v>0</v>
      </c>
      <c r="S163" s="64"/>
      <c r="T163" s="70"/>
      <c r="U163" s="126">
        <f t="shared" si="84"/>
        <v>0</v>
      </c>
      <c r="V163" s="127">
        <f t="shared" si="85"/>
        <v>0</v>
      </c>
      <c r="W163" s="127" t="e">
        <f t="shared" si="91"/>
        <v>#DIV/0!</v>
      </c>
      <c r="X163" s="66"/>
      <c r="Y163" s="66"/>
      <c r="Z163" s="122">
        <f t="shared" si="94"/>
        <v>0</v>
      </c>
      <c r="AA163" s="64"/>
      <c r="AB163" s="70"/>
      <c r="AC163" s="126">
        <f t="shared" si="86"/>
        <v>0</v>
      </c>
      <c r="AD163" s="127">
        <f t="shared" si="87"/>
        <v>0</v>
      </c>
      <c r="AE163" s="127" t="e">
        <f t="shared" si="92"/>
        <v>#DIV/0!</v>
      </c>
    </row>
    <row r="164" spans="2:31" ht="15">
      <c r="B164" s="74"/>
      <c r="C164" s="74"/>
      <c r="D164" s="77" t="s">
        <v>413</v>
      </c>
      <c r="E164" s="78" t="s">
        <v>129</v>
      </c>
      <c r="F164" s="136">
        <f>SUM(F165:F170)</f>
        <v>0</v>
      </c>
      <c r="G164" s="136">
        <f>SUM(G165:G170)</f>
        <v>0</v>
      </c>
      <c r="H164" s="71"/>
      <c r="I164" s="71"/>
      <c r="J164" s="122">
        <f>SUM(J165:J170)</f>
        <v>0</v>
      </c>
      <c r="K164" s="64"/>
      <c r="L164" s="70"/>
      <c r="M164" s="126">
        <f t="shared" si="88"/>
        <v>0</v>
      </c>
      <c r="N164" s="127">
        <f t="shared" si="89"/>
        <v>0</v>
      </c>
      <c r="O164" s="127">
        <f t="shared" si="90"/>
        <v>0</v>
      </c>
      <c r="P164" s="66"/>
      <c r="Q164" s="66"/>
      <c r="R164" s="122">
        <f>SUM(R165:R170)</f>
        <v>0</v>
      </c>
      <c r="S164" s="64"/>
      <c r="T164" s="70"/>
      <c r="U164" s="126">
        <f t="shared" si="84"/>
        <v>0</v>
      </c>
      <c r="V164" s="127">
        <f t="shared" si="85"/>
        <v>0</v>
      </c>
      <c r="W164" s="127" t="e">
        <f t="shared" si="91"/>
        <v>#DIV/0!</v>
      </c>
      <c r="X164" s="66"/>
      <c r="Y164" s="66"/>
      <c r="Z164" s="122">
        <f>SUM(Z165:Z170)</f>
        <v>0</v>
      </c>
      <c r="AA164" s="64"/>
      <c r="AB164" s="70"/>
      <c r="AC164" s="126">
        <f t="shared" si="86"/>
        <v>0</v>
      </c>
      <c r="AD164" s="127">
        <f t="shared" si="87"/>
        <v>0</v>
      </c>
      <c r="AE164" s="127" t="e">
        <f t="shared" si="92"/>
        <v>#DIV/0!</v>
      </c>
    </row>
    <row r="165" spans="2:31" ht="15">
      <c r="B165" s="74"/>
      <c r="C165" s="74"/>
      <c r="D165" s="75" t="s">
        <v>414</v>
      </c>
      <c r="E165" s="76" t="s">
        <v>108</v>
      </c>
      <c r="F165" s="138">
        <f>+VLOOKUP(D165,'[1]Registros'!$B$21:$S$194,18,FALSE)</f>
        <v>0</v>
      </c>
      <c r="G165" s="136">
        <f aca="true" t="shared" si="95" ref="G165:G170">+F165</f>
        <v>0</v>
      </c>
      <c r="H165" s="71"/>
      <c r="I165" s="71"/>
      <c r="J165" s="122">
        <f t="shared" si="75"/>
        <v>0</v>
      </c>
      <c r="K165" s="64"/>
      <c r="L165" s="70"/>
      <c r="M165" s="126">
        <f t="shared" si="88"/>
        <v>0</v>
      </c>
      <c r="N165" s="127">
        <f t="shared" si="89"/>
        <v>0</v>
      </c>
      <c r="O165" s="127">
        <f t="shared" si="90"/>
        <v>0</v>
      </c>
      <c r="P165" s="66"/>
      <c r="Q165" s="66"/>
      <c r="R165" s="122">
        <f t="shared" si="76"/>
        <v>0</v>
      </c>
      <c r="S165" s="64"/>
      <c r="T165" s="70"/>
      <c r="U165" s="126">
        <f t="shared" si="84"/>
        <v>0</v>
      </c>
      <c r="V165" s="127">
        <f t="shared" si="85"/>
        <v>0</v>
      </c>
      <c r="W165" s="127" t="e">
        <f t="shared" si="91"/>
        <v>#DIV/0!</v>
      </c>
      <c r="X165" s="66"/>
      <c r="Y165" s="66"/>
      <c r="Z165" s="122">
        <f aca="true" t="shared" si="96" ref="Z165:Z170">+X165+Y165</f>
        <v>0</v>
      </c>
      <c r="AA165" s="64"/>
      <c r="AB165" s="70"/>
      <c r="AC165" s="126">
        <f t="shared" si="86"/>
        <v>0</v>
      </c>
      <c r="AD165" s="127">
        <f t="shared" si="87"/>
        <v>0</v>
      </c>
      <c r="AE165" s="127" t="e">
        <f t="shared" si="92"/>
        <v>#DIV/0!</v>
      </c>
    </row>
    <row r="166" spans="2:31" ht="15">
      <c r="B166" s="74"/>
      <c r="C166" s="74"/>
      <c r="D166" s="75" t="s">
        <v>415</v>
      </c>
      <c r="E166" s="76" t="s">
        <v>109</v>
      </c>
      <c r="F166" s="138">
        <f>+VLOOKUP(D166,'[1]Registros'!$B$21:$S$194,18,FALSE)</f>
        <v>0</v>
      </c>
      <c r="G166" s="136">
        <f t="shared" si="95"/>
        <v>0</v>
      </c>
      <c r="H166" s="71"/>
      <c r="I166" s="71"/>
      <c r="J166" s="122">
        <f t="shared" si="75"/>
        <v>0</v>
      </c>
      <c r="K166" s="64"/>
      <c r="L166" s="70"/>
      <c r="M166" s="126">
        <f t="shared" si="88"/>
        <v>0</v>
      </c>
      <c r="N166" s="127">
        <f t="shared" si="89"/>
        <v>0</v>
      </c>
      <c r="O166" s="127">
        <f t="shared" si="90"/>
        <v>0</v>
      </c>
      <c r="P166" s="66"/>
      <c r="Q166" s="66"/>
      <c r="R166" s="122">
        <f t="shared" si="76"/>
        <v>0</v>
      </c>
      <c r="S166" s="64"/>
      <c r="T166" s="70"/>
      <c r="U166" s="126">
        <f t="shared" si="84"/>
        <v>0</v>
      </c>
      <c r="V166" s="127">
        <f t="shared" si="85"/>
        <v>0</v>
      </c>
      <c r="W166" s="127" t="e">
        <f t="shared" si="91"/>
        <v>#DIV/0!</v>
      </c>
      <c r="X166" s="66"/>
      <c r="Y166" s="66"/>
      <c r="Z166" s="122">
        <f t="shared" si="96"/>
        <v>0</v>
      </c>
      <c r="AA166" s="64"/>
      <c r="AB166" s="70"/>
      <c r="AC166" s="126">
        <f t="shared" si="86"/>
        <v>0</v>
      </c>
      <c r="AD166" s="127">
        <f t="shared" si="87"/>
        <v>0</v>
      </c>
      <c r="AE166" s="127" t="e">
        <f t="shared" si="92"/>
        <v>#DIV/0!</v>
      </c>
    </row>
    <row r="167" spans="2:31" ht="15">
      <c r="B167" s="74"/>
      <c r="C167" s="74"/>
      <c r="D167" s="75" t="s">
        <v>416</v>
      </c>
      <c r="E167" s="76" t="s">
        <v>110</v>
      </c>
      <c r="F167" s="138">
        <f>+VLOOKUP(D167,'[1]Registros'!$B$21:$S$194,18,FALSE)</f>
        <v>0</v>
      </c>
      <c r="G167" s="136">
        <f t="shared" si="95"/>
        <v>0</v>
      </c>
      <c r="H167" s="71"/>
      <c r="I167" s="71"/>
      <c r="J167" s="122">
        <f t="shared" si="75"/>
        <v>0</v>
      </c>
      <c r="K167" s="64"/>
      <c r="L167" s="70"/>
      <c r="M167" s="126">
        <f t="shared" si="88"/>
        <v>0</v>
      </c>
      <c r="N167" s="127">
        <f t="shared" si="89"/>
        <v>0</v>
      </c>
      <c r="O167" s="127">
        <f t="shared" si="90"/>
        <v>0</v>
      </c>
      <c r="P167" s="66"/>
      <c r="Q167" s="66"/>
      <c r="R167" s="122">
        <f t="shared" si="76"/>
        <v>0</v>
      </c>
      <c r="S167" s="64"/>
      <c r="T167" s="70"/>
      <c r="U167" s="126">
        <f t="shared" si="84"/>
        <v>0</v>
      </c>
      <c r="V167" s="127">
        <f t="shared" si="85"/>
        <v>0</v>
      </c>
      <c r="W167" s="127" t="e">
        <f t="shared" si="91"/>
        <v>#DIV/0!</v>
      </c>
      <c r="X167" s="66"/>
      <c r="Y167" s="66"/>
      <c r="Z167" s="122">
        <f t="shared" si="96"/>
        <v>0</v>
      </c>
      <c r="AA167" s="64"/>
      <c r="AB167" s="70"/>
      <c r="AC167" s="126">
        <f t="shared" si="86"/>
        <v>0</v>
      </c>
      <c r="AD167" s="127">
        <f t="shared" si="87"/>
        <v>0</v>
      </c>
      <c r="AE167" s="127" t="e">
        <f t="shared" si="92"/>
        <v>#DIV/0!</v>
      </c>
    </row>
    <row r="168" spans="2:31" ht="15">
      <c r="B168" s="74"/>
      <c r="C168" s="74"/>
      <c r="D168" s="75" t="s">
        <v>417</v>
      </c>
      <c r="E168" s="76" t="s">
        <v>111</v>
      </c>
      <c r="F168" s="138">
        <f>+VLOOKUP(D168,'[1]Registros'!$B$21:$S$194,18,FALSE)</f>
        <v>0</v>
      </c>
      <c r="G168" s="136">
        <f t="shared" si="95"/>
        <v>0</v>
      </c>
      <c r="H168" s="71"/>
      <c r="I168" s="71"/>
      <c r="J168" s="122">
        <f t="shared" si="75"/>
        <v>0</v>
      </c>
      <c r="K168" s="64"/>
      <c r="L168" s="70"/>
      <c r="M168" s="126">
        <f t="shared" si="88"/>
        <v>0</v>
      </c>
      <c r="N168" s="127">
        <f t="shared" si="89"/>
        <v>0</v>
      </c>
      <c r="O168" s="127">
        <f t="shared" si="90"/>
        <v>0</v>
      </c>
      <c r="P168" s="66"/>
      <c r="Q168" s="66"/>
      <c r="R168" s="122">
        <f t="shared" si="76"/>
        <v>0</v>
      </c>
      <c r="S168" s="64"/>
      <c r="T168" s="70"/>
      <c r="U168" s="126">
        <f t="shared" si="84"/>
        <v>0</v>
      </c>
      <c r="V168" s="127">
        <f t="shared" si="85"/>
        <v>0</v>
      </c>
      <c r="W168" s="127" t="e">
        <f t="shared" si="91"/>
        <v>#DIV/0!</v>
      </c>
      <c r="X168" s="66"/>
      <c r="Y168" s="66"/>
      <c r="Z168" s="122">
        <f t="shared" si="96"/>
        <v>0</v>
      </c>
      <c r="AA168" s="64"/>
      <c r="AB168" s="70"/>
      <c r="AC168" s="126">
        <f t="shared" si="86"/>
        <v>0</v>
      </c>
      <c r="AD168" s="127">
        <f t="shared" si="87"/>
        <v>0</v>
      </c>
      <c r="AE168" s="127" t="e">
        <f t="shared" si="92"/>
        <v>#DIV/0!</v>
      </c>
    </row>
    <row r="169" spans="2:31" ht="15">
      <c r="B169" s="74"/>
      <c r="C169" s="74"/>
      <c r="D169" s="75" t="s">
        <v>418</v>
      </c>
      <c r="E169" s="76" t="s">
        <v>112</v>
      </c>
      <c r="F169" s="138">
        <f>+VLOOKUP(D169,'[1]Registros'!$B$21:$S$194,18,FALSE)</f>
        <v>0</v>
      </c>
      <c r="G169" s="136">
        <f t="shared" si="95"/>
        <v>0</v>
      </c>
      <c r="H169" s="71"/>
      <c r="I169" s="71"/>
      <c r="J169" s="122">
        <f t="shared" si="75"/>
        <v>0</v>
      </c>
      <c r="K169" s="64"/>
      <c r="L169" s="70"/>
      <c r="M169" s="126">
        <f t="shared" si="88"/>
        <v>0</v>
      </c>
      <c r="N169" s="127">
        <f t="shared" si="89"/>
        <v>0</v>
      </c>
      <c r="O169" s="127">
        <f t="shared" si="90"/>
        <v>0</v>
      </c>
      <c r="P169" s="66"/>
      <c r="Q169" s="66"/>
      <c r="R169" s="122">
        <f t="shared" si="76"/>
        <v>0</v>
      </c>
      <c r="S169" s="64"/>
      <c r="T169" s="70"/>
      <c r="U169" s="126">
        <f t="shared" si="84"/>
        <v>0</v>
      </c>
      <c r="V169" s="127">
        <f t="shared" si="85"/>
        <v>0</v>
      </c>
      <c r="W169" s="127" t="e">
        <f t="shared" si="91"/>
        <v>#DIV/0!</v>
      </c>
      <c r="X169" s="66"/>
      <c r="Y169" s="66"/>
      <c r="Z169" s="122">
        <f t="shared" si="96"/>
        <v>0</v>
      </c>
      <c r="AA169" s="64"/>
      <c r="AB169" s="70"/>
      <c r="AC169" s="126">
        <f t="shared" si="86"/>
        <v>0</v>
      </c>
      <c r="AD169" s="127">
        <f t="shared" si="87"/>
        <v>0</v>
      </c>
      <c r="AE169" s="127" t="e">
        <f t="shared" si="92"/>
        <v>#DIV/0!</v>
      </c>
    </row>
    <row r="170" spans="2:31" ht="15">
      <c r="B170" s="74"/>
      <c r="C170" s="74"/>
      <c r="D170" s="75" t="s">
        <v>419</v>
      </c>
      <c r="E170" s="76" t="s">
        <v>98</v>
      </c>
      <c r="F170" s="138">
        <f>+VLOOKUP(D170,'[1]Registros'!$B$21:$S$194,18,FALSE)</f>
        <v>0</v>
      </c>
      <c r="G170" s="136">
        <f t="shared" si="95"/>
        <v>0</v>
      </c>
      <c r="H170" s="71"/>
      <c r="I170" s="71"/>
      <c r="J170" s="122">
        <f t="shared" si="75"/>
        <v>0</v>
      </c>
      <c r="K170" s="64"/>
      <c r="L170" s="70"/>
      <c r="M170" s="126">
        <f t="shared" si="88"/>
        <v>0</v>
      </c>
      <c r="N170" s="127">
        <f t="shared" si="89"/>
        <v>0</v>
      </c>
      <c r="O170" s="127">
        <f t="shared" si="90"/>
        <v>0</v>
      </c>
      <c r="P170" s="66"/>
      <c r="Q170" s="66"/>
      <c r="R170" s="122">
        <f t="shared" si="76"/>
        <v>0</v>
      </c>
      <c r="S170" s="64"/>
      <c r="T170" s="70"/>
      <c r="U170" s="126">
        <f t="shared" si="84"/>
        <v>0</v>
      </c>
      <c r="V170" s="127">
        <f t="shared" si="85"/>
        <v>0</v>
      </c>
      <c r="W170" s="127" t="e">
        <f t="shared" si="91"/>
        <v>#DIV/0!</v>
      </c>
      <c r="X170" s="66"/>
      <c r="Y170" s="66"/>
      <c r="Z170" s="122">
        <f t="shared" si="96"/>
        <v>0</v>
      </c>
      <c r="AA170" s="64"/>
      <c r="AB170" s="70"/>
      <c r="AC170" s="126">
        <f t="shared" si="86"/>
        <v>0</v>
      </c>
      <c r="AD170" s="127">
        <f t="shared" si="87"/>
        <v>0</v>
      </c>
      <c r="AE170" s="127" t="e">
        <f t="shared" si="92"/>
        <v>#DIV/0!</v>
      </c>
    </row>
    <row r="171" spans="2:31" ht="15">
      <c r="B171" s="74"/>
      <c r="C171" s="74"/>
      <c r="D171" s="77" t="s">
        <v>229</v>
      </c>
      <c r="E171" s="78" t="s">
        <v>130</v>
      </c>
      <c r="F171" s="136">
        <f>SUM(F172:F177)</f>
        <v>0</v>
      </c>
      <c r="G171" s="136">
        <f>SUM(G172:G177)</f>
        <v>0</v>
      </c>
      <c r="H171" s="71"/>
      <c r="I171" s="71"/>
      <c r="J171" s="122">
        <f>SUM(J172:J177)</f>
        <v>0</v>
      </c>
      <c r="K171" s="64"/>
      <c r="L171" s="70"/>
      <c r="M171" s="126">
        <f t="shared" si="88"/>
        <v>0</v>
      </c>
      <c r="N171" s="127">
        <f t="shared" si="89"/>
        <v>0</v>
      </c>
      <c r="O171" s="127">
        <f t="shared" si="90"/>
        <v>0</v>
      </c>
      <c r="P171" s="66"/>
      <c r="Q171" s="66"/>
      <c r="R171" s="122">
        <f>SUM(R172:R177)</f>
        <v>0</v>
      </c>
      <c r="S171" s="64"/>
      <c r="T171" s="70"/>
      <c r="U171" s="126">
        <f t="shared" si="84"/>
        <v>0</v>
      </c>
      <c r="V171" s="127">
        <f t="shared" si="85"/>
        <v>0</v>
      </c>
      <c r="W171" s="127" t="e">
        <f t="shared" si="91"/>
        <v>#DIV/0!</v>
      </c>
      <c r="X171" s="66"/>
      <c r="Y171" s="66"/>
      <c r="Z171" s="122">
        <f>SUM(Z172:Z177)</f>
        <v>0</v>
      </c>
      <c r="AA171" s="64"/>
      <c r="AB171" s="70"/>
      <c r="AC171" s="126">
        <f t="shared" si="86"/>
        <v>0</v>
      </c>
      <c r="AD171" s="127">
        <f t="shared" si="87"/>
        <v>0</v>
      </c>
      <c r="AE171" s="127" t="e">
        <f t="shared" si="92"/>
        <v>#DIV/0!</v>
      </c>
    </row>
    <row r="172" spans="2:31" ht="15">
      <c r="B172" s="74"/>
      <c r="C172" s="74"/>
      <c r="D172" s="75" t="s">
        <v>420</v>
      </c>
      <c r="E172" s="76" t="s">
        <v>108</v>
      </c>
      <c r="F172" s="138">
        <f>+VLOOKUP(D172,'[1]Registros'!$B$21:$S$194,18,FALSE)</f>
        <v>0</v>
      </c>
      <c r="G172" s="136">
        <f aca="true" t="shared" si="97" ref="G172:G177">+F172</f>
        <v>0</v>
      </c>
      <c r="H172" s="71"/>
      <c r="I172" s="71"/>
      <c r="J172" s="122">
        <f t="shared" si="75"/>
        <v>0</v>
      </c>
      <c r="K172" s="64"/>
      <c r="L172" s="70"/>
      <c r="M172" s="126">
        <f t="shared" si="88"/>
        <v>0</v>
      </c>
      <c r="N172" s="127">
        <f t="shared" si="89"/>
        <v>0</v>
      </c>
      <c r="O172" s="127">
        <f t="shared" si="90"/>
        <v>0</v>
      </c>
      <c r="P172" s="66"/>
      <c r="Q172" s="66"/>
      <c r="R172" s="122">
        <f t="shared" si="76"/>
        <v>0</v>
      </c>
      <c r="S172" s="64"/>
      <c r="T172" s="70"/>
      <c r="U172" s="126">
        <f t="shared" si="84"/>
        <v>0</v>
      </c>
      <c r="V172" s="127">
        <f t="shared" si="85"/>
        <v>0</v>
      </c>
      <c r="W172" s="127" t="e">
        <f t="shared" si="91"/>
        <v>#DIV/0!</v>
      </c>
      <c r="X172" s="66"/>
      <c r="Y172" s="66"/>
      <c r="Z172" s="122">
        <f aca="true" t="shared" si="98" ref="Z172:Z177">+X172+Y172</f>
        <v>0</v>
      </c>
      <c r="AA172" s="64"/>
      <c r="AB172" s="70"/>
      <c r="AC172" s="126">
        <f t="shared" si="86"/>
        <v>0</v>
      </c>
      <c r="AD172" s="127">
        <f t="shared" si="87"/>
        <v>0</v>
      </c>
      <c r="AE172" s="127" t="e">
        <f t="shared" si="92"/>
        <v>#DIV/0!</v>
      </c>
    </row>
    <row r="173" spans="2:31" ht="15">
      <c r="B173" s="74"/>
      <c r="C173" s="74"/>
      <c r="D173" s="75" t="s">
        <v>421</v>
      </c>
      <c r="E173" s="76" t="s">
        <v>109</v>
      </c>
      <c r="F173" s="138">
        <f>+VLOOKUP(D173,'[1]Registros'!$B$21:$S$194,18,FALSE)</f>
        <v>0</v>
      </c>
      <c r="G173" s="136">
        <f t="shared" si="97"/>
        <v>0</v>
      </c>
      <c r="H173" s="71"/>
      <c r="I173" s="71"/>
      <c r="J173" s="122">
        <f t="shared" si="75"/>
        <v>0</v>
      </c>
      <c r="K173" s="64"/>
      <c r="L173" s="70"/>
      <c r="M173" s="126">
        <f t="shared" si="88"/>
        <v>0</v>
      </c>
      <c r="N173" s="127">
        <f t="shared" si="89"/>
        <v>0</v>
      </c>
      <c r="O173" s="127">
        <f t="shared" si="90"/>
        <v>0</v>
      </c>
      <c r="P173" s="66"/>
      <c r="Q173" s="66"/>
      <c r="R173" s="122">
        <f t="shared" si="76"/>
        <v>0</v>
      </c>
      <c r="S173" s="64"/>
      <c r="T173" s="70"/>
      <c r="U173" s="126">
        <f t="shared" si="84"/>
        <v>0</v>
      </c>
      <c r="V173" s="127">
        <f t="shared" si="85"/>
        <v>0</v>
      </c>
      <c r="W173" s="127" t="e">
        <f t="shared" si="91"/>
        <v>#DIV/0!</v>
      </c>
      <c r="X173" s="66"/>
      <c r="Y173" s="66"/>
      <c r="Z173" s="122">
        <f t="shared" si="98"/>
        <v>0</v>
      </c>
      <c r="AA173" s="64"/>
      <c r="AB173" s="70"/>
      <c r="AC173" s="126">
        <f t="shared" si="86"/>
        <v>0</v>
      </c>
      <c r="AD173" s="127">
        <f t="shared" si="87"/>
        <v>0</v>
      </c>
      <c r="AE173" s="127" t="e">
        <f t="shared" si="92"/>
        <v>#DIV/0!</v>
      </c>
    </row>
    <row r="174" spans="2:31" ht="15">
      <c r="B174" s="74"/>
      <c r="C174" s="74"/>
      <c r="D174" s="75" t="s">
        <v>422</v>
      </c>
      <c r="E174" s="76" t="s">
        <v>110</v>
      </c>
      <c r="F174" s="138">
        <f>+VLOOKUP(D174,'[1]Registros'!$B$21:$S$194,18,FALSE)</f>
        <v>0</v>
      </c>
      <c r="G174" s="136">
        <f t="shared" si="97"/>
        <v>0</v>
      </c>
      <c r="H174" s="71"/>
      <c r="I174" s="71"/>
      <c r="J174" s="122">
        <f t="shared" si="75"/>
        <v>0</v>
      </c>
      <c r="K174" s="64"/>
      <c r="L174" s="70"/>
      <c r="M174" s="126">
        <f t="shared" si="88"/>
        <v>0</v>
      </c>
      <c r="N174" s="127">
        <f t="shared" si="89"/>
        <v>0</v>
      </c>
      <c r="O174" s="127">
        <f t="shared" si="90"/>
        <v>0</v>
      </c>
      <c r="P174" s="66"/>
      <c r="Q174" s="66"/>
      <c r="R174" s="122">
        <f t="shared" si="76"/>
        <v>0</v>
      </c>
      <c r="S174" s="64"/>
      <c r="T174" s="70"/>
      <c r="U174" s="126">
        <f t="shared" si="84"/>
        <v>0</v>
      </c>
      <c r="V174" s="127">
        <f t="shared" si="85"/>
        <v>0</v>
      </c>
      <c r="W174" s="127" t="e">
        <f t="shared" si="91"/>
        <v>#DIV/0!</v>
      </c>
      <c r="X174" s="66"/>
      <c r="Y174" s="66"/>
      <c r="Z174" s="122">
        <f t="shared" si="98"/>
        <v>0</v>
      </c>
      <c r="AA174" s="64"/>
      <c r="AB174" s="70"/>
      <c r="AC174" s="126">
        <f t="shared" si="86"/>
        <v>0</v>
      </c>
      <c r="AD174" s="127">
        <f t="shared" si="87"/>
        <v>0</v>
      </c>
      <c r="AE174" s="127" t="e">
        <f t="shared" si="92"/>
        <v>#DIV/0!</v>
      </c>
    </row>
    <row r="175" spans="2:31" ht="15">
      <c r="B175" s="74"/>
      <c r="C175" s="74"/>
      <c r="D175" s="75" t="s">
        <v>423</v>
      </c>
      <c r="E175" s="76" t="s">
        <v>111</v>
      </c>
      <c r="F175" s="138">
        <f>+VLOOKUP(D175,'[1]Registros'!$B$21:$S$194,18,FALSE)</f>
        <v>0</v>
      </c>
      <c r="G175" s="136">
        <f t="shared" si="97"/>
        <v>0</v>
      </c>
      <c r="H175" s="71"/>
      <c r="I175" s="71"/>
      <c r="J175" s="122">
        <f t="shared" si="75"/>
        <v>0</v>
      </c>
      <c r="K175" s="64"/>
      <c r="L175" s="70"/>
      <c r="M175" s="126">
        <f t="shared" si="88"/>
        <v>0</v>
      </c>
      <c r="N175" s="127">
        <f t="shared" si="89"/>
        <v>0</v>
      </c>
      <c r="O175" s="127">
        <f t="shared" si="90"/>
        <v>0</v>
      </c>
      <c r="P175" s="66"/>
      <c r="Q175" s="66"/>
      <c r="R175" s="122">
        <f t="shared" si="76"/>
        <v>0</v>
      </c>
      <c r="S175" s="64"/>
      <c r="T175" s="70"/>
      <c r="U175" s="126">
        <f t="shared" si="84"/>
        <v>0</v>
      </c>
      <c r="V175" s="127">
        <f t="shared" si="85"/>
        <v>0</v>
      </c>
      <c r="W175" s="127" t="e">
        <f t="shared" si="91"/>
        <v>#DIV/0!</v>
      </c>
      <c r="X175" s="66"/>
      <c r="Y175" s="66"/>
      <c r="Z175" s="122">
        <f t="shared" si="98"/>
        <v>0</v>
      </c>
      <c r="AA175" s="64"/>
      <c r="AB175" s="70"/>
      <c r="AC175" s="126">
        <f t="shared" si="86"/>
        <v>0</v>
      </c>
      <c r="AD175" s="127">
        <f t="shared" si="87"/>
        <v>0</v>
      </c>
      <c r="AE175" s="127" t="e">
        <f t="shared" si="92"/>
        <v>#DIV/0!</v>
      </c>
    </row>
    <row r="176" spans="2:31" ht="15">
      <c r="B176" s="74"/>
      <c r="C176" s="74"/>
      <c r="D176" s="75" t="s">
        <v>424</v>
      </c>
      <c r="E176" s="76" t="s">
        <v>112</v>
      </c>
      <c r="F176" s="138">
        <f>+VLOOKUP(D176,'[1]Registros'!$B$21:$S$194,18,FALSE)</f>
        <v>0</v>
      </c>
      <c r="G176" s="136">
        <f t="shared" si="97"/>
        <v>0</v>
      </c>
      <c r="H176" s="71"/>
      <c r="I176" s="71"/>
      <c r="J176" s="122">
        <f t="shared" si="75"/>
        <v>0</v>
      </c>
      <c r="K176" s="64"/>
      <c r="L176" s="70"/>
      <c r="M176" s="126">
        <f t="shared" si="88"/>
        <v>0</v>
      </c>
      <c r="N176" s="127">
        <f t="shared" si="89"/>
        <v>0</v>
      </c>
      <c r="O176" s="127">
        <f t="shared" si="90"/>
        <v>0</v>
      </c>
      <c r="P176" s="66"/>
      <c r="Q176" s="66"/>
      <c r="R176" s="122">
        <f t="shared" si="76"/>
        <v>0</v>
      </c>
      <c r="S176" s="64"/>
      <c r="T176" s="70"/>
      <c r="U176" s="126">
        <f t="shared" si="84"/>
        <v>0</v>
      </c>
      <c r="V176" s="127">
        <f t="shared" si="85"/>
        <v>0</v>
      </c>
      <c r="W176" s="127" t="e">
        <f t="shared" si="91"/>
        <v>#DIV/0!</v>
      </c>
      <c r="X176" s="66"/>
      <c r="Y176" s="66"/>
      <c r="Z176" s="122">
        <f t="shared" si="98"/>
        <v>0</v>
      </c>
      <c r="AA176" s="64"/>
      <c r="AB176" s="70"/>
      <c r="AC176" s="126">
        <f t="shared" si="86"/>
        <v>0</v>
      </c>
      <c r="AD176" s="127">
        <f t="shared" si="87"/>
        <v>0</v>
      </c>
      <c r="AE176" s="127" t="e">
        <f t="shared" si="92"/>
        <v>#DIV/0!</v>
      </c>
    </row>
    <row r="177" spans="2:31" ht="15">
      <c r="B177" s="74"/>
      <c r="C177" s="74"/>
      <c r="D177" s="75" t="s">
        <v>425</v>
      </c>
      <c r="E177" s="76" t="s">
        <v>98</v>
      </c>
      <c r="F177" s="138">
        <f>+VLOOKUP(D177,'[1]Registros'!$B$21:$S$194,18,FALSE)</f>
        <v>0</v>
      </c>
      <c r="G177" s="136">
        <f t="shared" si="97"/>
        <v>0</v>
      </c>
      <c r="H177" s="71"/>
      <c r="I177" s="71"/>
      <c r="J177" s="122">
        <f t="shared" si="75"/>
        <v>0</v>
      </c>
      <c r="K177" s="64"/>
      <c r="L177" s="70"/>
      <c r="M177" s="126">
        <f t="shared" si="88"/>
        <v>0</v>
      </c>
      <c r="N177" s="127">
        <f t="shared" si="89"/>
        <v>0</v>
      </c>
      <c r="O177" s="127">
        <f t="shared" si="90"/>
        <v>0</v>
      </c>
      <c r="P177" s="66"/>
      <c r="Q177" s="66"/>
      <c r="R177" s="122">
        <f t="shared" si="76"/>
        <v>0</v>
      </c>
      <c r="S177" s="64"/>
      <c r="T177" s="70"/>
      <c r="U177" s="126">
        <f t="shared" si="84"/>
        <v>0</v>
      </c>
      <c r="V177" s="127">
        <f t="shared" si="85"/>
        <v>0</v>
      </c>
      <c r="W177" s="127" t="e">
        <f t="shared" si="91"/>
        <v>#DIV/0!</v>
      </c>
      <c r="X177" s="66"/>
      <c r="Y177" s="66"/>
      <c r="Z177" s="122">
        <f t="shared" si="98"/>
        <v>0</v>
      </c>
      <c r="AA177" s="64"/>
      <c r="AB177" s="70"/>
      <c r="AC177" s="126">
        <f t="shared" si="86"/>
        <v>0</v>
      </c>
      <c r="AD177" s="127">
        <f t="shared" si="87"/>
        <v>0</v>
      </c>
      <c r="AE177" s="127" t="e">
        <f t="shared" si="92"/>
        <v>#DIV/0!</v>
      </c>
    </row>
    <row r="178" spans="2:31" ht="15">
      <c r="B178" s="74"/>
      <c r="C178" s="74"/>
      <c r="D178" s="68" t="s">
        <v>230</v>
      </c>
      <c r="E178" s="86" t="s">
        <v>131</v>
      </c>
      <c r="F178" s="143">
        <f>+F179+F186</f>
        <v>0</v>
      </c>
      <c r="G178" s="143">
        <f>+G179+G186</f>
        <v>0</v>
      </c>
      <c r="H178" s="71"/>
      <c r="I178" s="71"/>
      <c r="J178" s="122">
        <f>+J179+J186</f>
        <v>0</v>
      </c>
      <c r="K178" s="64"/>
      <c r="L178" s="70"/>
      <c r="M178" s="126">
        <f t="shared" si="88"/>
        <v>0</v>
      </c>
      <c r="N178" s="127">
        <f t="shared" si="89"/>
        <v>0</v>
      </c>
      <c r="O178" s="127">
        <f t="shared" si="90"/>
        <v>0</v>
      </c>
      <c r="P178" s="66"/>
      <c r="Q178" s="66"/>
      <c r="R178" s="122">
        <f>+R179+R186</f>
        <v>0</v>
      </c>
      <c r="S178" s="64"/>
      <c r="T178" s="70"/>
      <c r="U178" s="126">
        <f t="shared" si="84"/>
        <v>0</v>
      </c>
      <c r="V178" s="127">
        <f t="shared" si="85"/>
        <v>0</v>
      </c>
      <c r="W178" s="127" t="e">
        <f t="shared" si="91"/>
        <v>#DIV/0!</v>
      </c>
      <c r="X178" s="66"/>
      <c r="Y178" s="66"/>
      <c r="Z178" s="122">
        <f>+Z179+Z186</f>
        <v>0</v>
      </c>
      <c r="AA178" s="64"/>
      <c r="AB178" s="70"/>
      <c r="AC178" s="126">
        <f t="shared" si="86"/>
        <v>0</v>
      </c>
      <c r="AD178" s="127">
        <f t="shared" si="87"/>
        <v>0</v>
      </c>
      <c r="AE178" s="127" t="e">
        <f t="shared" si="92"/>
        <v>#DIV/0!</v>
      </c>
    </row>
    <row r="179" spans="2:31" ht="15">
      <c r="B179" s="74"/>
      <c r="C179" s="74"/>
      <c r="D179" s="72" t="s">
        <v>231</v>
      </c>
      <c r="E179" s="73" t="s">
        <v>132</v>
      </c>
      <c r="F179" s="143">
        <f>SUM(F180:F185)</f>
        <v>0</v>
      </c>
      <c r="G179" s="143">
        <f>SUM(G180:G185)</f>
        <v>0</v>
      </c>
      <c r="H179" s="71"/>
      <c r="I179" s="71"/>
      <c r="J179" s="122">
        <f>SUM(J180:J185)</f>
        <v>0</v>
      </c>
      <c r="K179" s="64"/>
      <c r="L179" s="70"/>
      <c r="M179" s="126">
        <f t="shared" si="88"/>
        <v>0</v>
      </c>
      <c r="N179" s="127">
        <f t="shared" si="89"/>
        <v>0</v>
      </c>
      <c r="O179" s="127">
        <f t="shared" si="90"/>
        <v>0</v>
      </c>
      <c r="P179" s="66"/>
      <c r="Q179" s="66"/>
      <c r="R179" s="122">
        <f>SUM(R180:R185)</f>
        <v>0</v>
      </c>
      <c r="S179" s="64"/>
      <c r="T179" s="70"/>
      <c r="U179" s="126">
        <f t="shared" si="84"/>
        <v>0</v>
      </c>
      <c r="V179" s="127">
        <f t="shared" si="85"/>
        <v>0</v>
      </c>
      <c r="W179" s="127" t="e">
        <f t="shared" si="91"/>
        <v>#DIV/0!</v>
      </c>
      <c r="X179" s="66"/>
      <c r="Y179" s="66"/>
      <c r="Z179" s="122">
        <f>SUM(Z180:Z185)</f>
        <v>0</v>
      </c>
      <c r="AA179" s="64"/>
      <c r="AB179" s="70"/>
      <c r="AC179" s="126">
        <f t="shared" si="86"/>
        <v>0</v>
      </c>
      <c r="AD179" s="127">
        <f t="shared" si="87"/>
        <v>0</v>
      </c>
      <c r="AE179" s="127" t="e">
        <f t="shared" si="92"/>
        <v>#DIV/0!</v>
      </c>
    </row>
    <row r="180" spans="2:31" ht="15">
      <c r="B180" s="74"/>
      <c r="C180" s="74"/>
      <c r="D180" s="75" t="s">
        <v>232</v>
      </c>
      <c r="E180" s="76" t="s">
        <v>108</v>
      </c>
      <c r="F180" s="138">
        <f>+VLOOKUP(D180,'[1]Registros'!$B$21:$S$194,18,FALSE)</f>
        <v>0</v>
      </c>
      <c r="G180" s="136">
        <f aca="true" t="shared" si="99" ref="G180:G185">+F180</f>
        <v>0</v>
      </c>
      <c r="H180" s="71"/>
      <c r="I180" s="71"/>
      <c r="J180" s="122">
        <f aca="true" t="shared" si="100" ref="J180:J185">+H180+I180</f>
        <v>0</v>
      </c>
      <c r="K180" s="64"/>
      <c r="L180" s="70"/>
      <c r="M180" s="126">
        <f t="shared" si="88"/>
        <v>0</v>
      </c>
      <c r="N180" s="127">
        <f t="shared" si="89"/>
        <v>0</v>
      </c>
      <c r="O180" s="127">
        <f t="shared" si="90"/>
        <v>0</v>
      </c>
      <c r="P180" s="66"/>
      <c r="Q180" s="66"/>
      <c r="R180" s="122">
        <f aca="true" t="shared" si="101" ref="R180:R185">+P180+Q180</f>
        <v>0</v>
      </c>
      <c r="S180" s="64"/>
      <c r="T180" s="70"/>
      <c r="U180" s="126">
        <f t="shared" si="84"/>
        <v>0</v>
      </c>
      <c r="V180" s="127">
        <f t="shared" si="85"/>
        <v>0</v>
      </c>
      <c r="W180" s="127" t="e">
        <f t="shared" si="91"/>
        <v>#DIV/0!</v>
      </c>
      <c r="X180" s="66"/>
      <c r="Y180" s="66"/>
      <c r="Z180" s="122">
        <f aca="true" t="shared" si="102" ref="Z180:Z185">+X180+Y180</f>
        <v>0</v>
      </c>
      <c r="AA180" s="64"/>
      <c r="AB180" s="70"/>
      <c r="AC180" s="126">
        <f t="shared" si="86"/>
        <v>0</v>
      </c>
      <c r="AD180" s="127">
        <f t="shared" si="87"/>
        <v>0</v>
      </c>
      <c r="AE180" s="127" t="e">
        <f t="shared" si="92"/>
        <v>#DIV/0!</v>
      </c>
    </row>
    <row r="181" spans="2:31" ht="15">
      <c r="B181" s="74"/>
      <c r="C181" s="74"/>
      <c r="D181" s="75" t="s">
        <v>233</v>
      </c>
      <c r="E181" s="76" t="s">
        <v>109</v>
      </c>
      <c r="F181" s="138">
        <f>+VLOOKUP(D181,'[1]Registros'!$B$21:$S$194,18,FALSE)</f>
        <v>0</v>
      </c>
      <c r="G181" s="136">
        <f t="shared" si="99"/>
        <v>0</v>
      </c>
      <c r="H181" s="71"/>
      <c r="I181" s="71"/>
      <c r="J181" s="122">
        <f t="shared" si="100"/>
        <v>0</v>
      </c>
      <c r="K181" s="64"/>
      <c r="L181" s="70"/>
      <c r="M181" s="126">
        <f t="shared" si="88"/>
        <v>0</v>
      </c>
      <c r="N181" s="127">
        <f t="shared" si="89"/>
        <v>0</v>
      </c>
      <c r="O181" s="127">
        <f t="shared" si="90"/>
        <v>0</v>
      </c>
      <c r="P181" s="66"/>
      <c r="Q181" s="66"/>
      <c r="R181" s="122">
        <f t="shared" si="101"/>
        <v>0</v>
      </c>
      <c r="S181" s="64"/>
      <c r="T181" s="70"/>
      <c r="U181" s="126">
        <f t="shared" si="84"/>
        <v>0</v>
      </c>
      <c r="V181" s="127">
        <f t="shared" si="85"/>
        <v>0</v>
      </c>
      <c r="W181" s="127" t="e">
        <f t="shared" si="91"/>
        <v>#DIV/0!</v>
      </c>
      <c r="X181" s="66"/>
      <c r="Y181" s="66"/>
      <c r="Z181" s="122">
        <f t="shared" si="102"/>
        <v>0</v>
      </c>
      <c r="AA181" s="64"/>
      <c r="AB181" s="70"/>
      <c r="AC181" s="126">
        <f t="shared" si="86"/>
        <v>0</v>
      </c>
      <c r="AD181" s="127">
        <f t="shared" si="87"/>
        <v>0</v>
      </c>
      <c r="AE181" s="127" t="e">
        <f t="shared" si="92"/>
        <v>#DIV/0!</v>
      </c>
    </row>
    <row r="182" spans="2:31" ht="15">
      <c r="B182" s="74"/>
      <c r="C182" s="74"/>
      <c r="D182" s="75" t="s">
        <v>234</v>
      </c>
      <c r="E182" s="76" t="s">
        <v>110</v>
      </c>
      <c r="F182" s="138">
        <f>+VLOOKUP(D182,'[1]Registros'!$B$21:$S$194,18,FALSE)</f>
        <v>0</v>
      </c>
      <c r="G182" s="136">
        <f t="shared" si="99"/>
        <v>0</v>
      </c>
      <c r="H182" s="71"/>
      <c r="I182" s="71"/>
      <c r="J182" s="122">
        <f t="shared" si="100"/>
        <v>0</v>
      </c>
      <c r="K182" s="64"/>
      <c r="L182" s="70"/>
      <c r="M182" s="126">
        <f t="shared" si="88"/>
        <v>0</v>
      </c>
      <c r="N182" s="127">
        <f t="shared" si="89"/>
        <v>0</v>
      </c>
      <c r="O182" s="127">
        <f t="shared" si="90"/>
        <v>0</v>
      </c>
      <c r="P182" s="66"/>
      <c r="Q182" s="66"/>
      <c r="R182" s="122">
        <f t="shared" si="101"/>
        <v>0</v>
      </c>
      <c r="S182" s="64"/>
      <c r="T182" s="70"/>
      <c r="U182" s="126">
        <f t="shared" si="84"/>
        <v>0</v>
      </c>
      <c r="V182" s="127">
        <f t="shared" si="85"/>
        <v>0</v>
      </c>
      <c r="W182" s="127" t="e">
        <f t="shared" si="91"/>
        <v>#DIV/0!</v>
      </c>
      <c r="X182" s="66"/>
      <c r="Y182" s="66"/>
      <c r="Z182" s="122">
        <f t="shared" si="102"/>
        <v>0</v>
      </c>
      <c r="AA182" s="64"/>
      <c r="AB182" s="70"/>
      <c r="AC182" s="126">
        <f t="shared" si="86"/>
        <v>0</v>
      </c>
      <c r="AD182" s="127">
        <f t="shared" si="87"/>
        <v>0</v>
      </c>
      <c r="AE182" s="127" t="e">
        <f t="shared" si="92"/>
        <v>#DIV/0!</v>
      </c>
    </row>
    <row r="183" spans="2:31" ht="15">
      <c r="B183" s="74"/>
      <c r="C183" s="74"/>
      <c r="D183" s="75" t="s">
        <v>235</v>
      </c>
      <c r="E183" s="76" t="s">
        <v>111</v>
      </c>
      <c r="F183" s="138">
        <f>+VLOOKUP(D183,'[1]Registros'!$B$21:$S$194,18,FALSE)</f>
        <v>0</v>
      </c>
      <c r="G183" s="136">
        <f t="shared" si="99"/>
        <v>0</v>
      </c>
      <c r="H183" s="71"/>
      <c r="I183" s="71"/>
      <c r="J183" s="122">
        <f t="shared" si="100"/>
        <v>0</v>
      </c>
      <c r="K183" s="64"/>
      <c r="L183" s="70"/>
      <c r="M183" s="126">
        <f t="shared" si="88"/>
        <v>0</v>
      </c>
      <c r="N183" s="127">
        <f t="shared" si="89"/>
        <v>0</v>
      </c>
      <c r="O183" s="127">
        <f t="shared" si="90"/>
        <v>0</v>
      </c>
      <c r="P183" s="66"/>
      <c r="Q183" s="66"/>
      <c r="R183" s="122">
        <f t="shared" si="101"/>
        <v>0</v>
      </c>
      <c r="S183" s="64"/>
      <c r="T183" s="70"/>
      <c r="U183" s="126">
        <f t="shared" si="84"/>
        <v>0</v>
      </c>
      <c r="V183" s="127">
        <f t="shared" si="85"/>
        <v>0</v>
      </c>
      <c r="W183" s="127" t="e">
        <f t="shared" si="91"/>
        <v>#DIV/0!</v>
      </c>
      <c r="X183" s="66"/>
      <c r="Y183" s="66"/>
      <c r="Z183" s="122">
        <f t="shared" si="102"/>
        <v>0</v>
      </c>
      <c r="AA183" s="64"/>
      <c r="AB183" s="70"/>
      <c r="AC183" s="126">
        <f t="shared" si="86"/>
        <v>0</v>
      </c>
      <c r="AD183" s="127">
        <f t="shared" si="87"/>
        <v>0</v>
      </c>
      <c r="AE183" s="127" t="e">
        <f t="shared" si="92"/>
        <v>#DIV/0!</v>
      </c>
    </row>
    <row r="184" spans="2:31" ht="15">
      <c r="B184" s="74"/>
      <c r="C184" s="74"/>
      <c r="D184" s="75" t="s">
        <v>236</v>
      </c>
      <c r="E184" s="76" t="s">
        <v>112</v>
      </c>
      <c r="F184" s="138">
        <f>+VLOOKUP(D184,'[1]Registros'!$B$21:$S$194,18,FALSE)</f>
        <v>0</v>
      </c>
      <c r="G184" s="136">
        <f t="shared" si="99"/>
        <v>0</v>
      </c>
      <c r="H184" s="71"/>
      <c r="I184" s="71"/>
      <c r="J184" s="122">
        <f t="shared" si="100"/>
        <v>0</v>
      </c>
      <c r="K184" s="64"/>
      <c r="L184" s="70"/>
      <c r="M184" s="126">
        <f t="shared" si="88"/>
        <v>0</v>
      </c>
      <c r="N184" s="127">
        <f t="shared" si="89"/>
        <v>0</v>
      </c>
      <c r="O184" s="127">
        <f t="shared" si="90"/>
        <v>0</v>
      </c>
      <c r="P184" s="66"/>
      <c r="Q184" s="66"/>
      <c r="R184" s="122">
        <f t="shared" si="101"/>
        <v>0</v>
      </c>
      <c r="S184" s="64"/>
      <c r="T184" s="70"/>
      <c r="U184" s="126">
        <f t="shared" si="84"/>
        <v>0</v>
      </c>
      <c r="V184" s="127">
        <f t="shared" si="85"/>
        <v>0</v>
      </c>
      <c r="W184" s="127" t="e">
        <f t="shared" si="91"/>
        <v>#DIV/0!</v>
      </c>
      <c r="X184" s="66"/>
      <c r="Y184" s="66"/>
      <c r="Z184" s="122">
        <f t="shared" si="102"/>
        <v>0</v>
      </c>
      <c r="AA184" s="64"/>
      <c r="AB184" s="70"/>
      <c r="AC184" s="126">
        <f t="shared" si="86"/>
        <v>0</v>
      </c>
      <c r="AD184" s="127">
        <f t="shared" si="87"/>
        <v>0</v>
      </c>
      <c r="AE184" s="127" t="e">
        <f t="shared" si="92"/>
        <v>#DIV/0!</v>
      </c>
    </row>
    <row r="185" spans="2:31" ht="15">
      <c r="B185" s="74"/>
      <c r="C185" s="74"/>
      <c r="D185" s="75" t="s">
        <v>237</v>
      </c>
      <c r="E185" s="76" t="s">
        <v>98</v>
      </c>
      <c r="F185" s="138">
        <f>+VLOOKUP(D185,'[1]Registros'!$B$21:$S$194,18,FALSE)</f>
        <v>0</v>
      </c>
      <c r="G185" s="136">
        <f t="shared" si="99"/>
        <v>0</v>
      </c>
      <c r="H185" s="71"/>
      <c r="I185" s="71"/>
      <c r="J185" s="122">
        <f t="shared" si="100"/>
        <v>0</v>
      </c>
      <c r="K185" s="64"/>
      <c r="L185" s="70"/>
      <c r="M185" s="126">
        <f t="shared" si="88"/>
        <v>0</v>
      </c>
      <c r="N185" s="127">
        <f t="shared" si="89"/>
        <v>0</v>
      </c>
      <c r="O185" s="127">
        <f t="shared" si="90"/>
        <v>0</v>
      </c>
      <c r="P185" s="66"/>
      <c r="Q185" s="66"/>
      <c r="R185" s="122">
        <f t="shared" si="101"/>
        <v>0</v>
      </c>
      <c r="S185" s="64"/>
      <c r="T185" s="70"/>
      <c r="U185" s="126">
        <f t="shared" si="84"/>
        <v>0</v>
      </c>
      <c r="V185" s="127">
        <f t="shared" si="85"/>
        <v>0</v>
      </c>
      <c r="W185" s="127" t="e">
        <f t="shared" si="91"/>
        <v>#DIV/0!</v>
      </c>
      <c r="X185" s="66"/>
      <c r="Y185" s="66"/>
      <c r="Z185" s="122">
        <f t="shared" si="102"/>
        <v>0</v>
      </c>
      <c r="AA185" s="64"/>
      <c r="AB185" s="70"/>
      <c r="AC185" s="126">
        <f t="shared" si="86"/>
        <v>0</v>
      </c>
      <c r="AD185" s="127">
        <f t="shared" si="87"/>
        <v>0</v>
      </c>
      <c r="AE185" s="127" t="e">
        <f t="shared" si="92"/>
        <v>#DIV/0!</v>
      </c>
    </row>
    <row r="186" spans="2:31" ht="15">
      <c r="B186" s="74"/>
      <c r="C186" s="74"/>
      <c r="D186" s="72" t="s">
        <v>426</v>
      </c>
      <c r="E186" s="73" t="s">
        <v>133</v>
      </c>
      <c r="F186" s="135">
        <f>SUM(F187:F192)</f>
        <v>0</v>
      </c>
      <c r="G186" s="135">
        <f>SUM(G187:G192)</f>
        <v>0</v>
      </c>
      <c r="H186" s="71"/>
      <c r="I186" s="71"/>
      <c r="J186" s="122">
        <f>SUM(J187:J192)</f>
        <v>0</v>
      </c>
      <c r="K186" s="64"/>
      <c r="L186" s="70"/>
      <c r="M186" s="126">
        <f t="shared" si="88"/>
        <v>0</v>
      </c>
      <c r="N186" s="127">
        <f t="shared" si="89"/>
        <v>0</v>
      </c>
      <c r="O186" s="127">
        <f t="shared" si="90"/>
        <v>0</v>
      </c>
      <c r="P186" s="66"/>
      <c r="Q186" s="66"/>
      <c r="R186" s="122">
        <f>SUM(R187:R192)</f>
        <v>0</v>
      </c>
      <c r="S186" s="64"/>
      <c r="T186" s="70"/>
      <c r="U186" s="126">
        <f t="shared" si="84"/>
        <v>0</v>
      </c>
      <c r="V186" s="127">
        <f t="shared" si="85"/>
        <v>0</v>
      </c>
      <c r="W186" s="127" t="e">
        <f t="shared" si="91"/>
        <v>#DIV/0!</v>
      </c>
      <c r="X186" s="66"/>
      <c r="Y186" s="66"/>
      <c r="Z186" s="122">
        <f>SUM(Z187:Z192)</f>
        <v>0</v>
      </c>
      <c r="AA186" s="64"/>
      <c r="AB186" s="70"/>
      <c r="AC186" s="126">
        <f t="shared" si="86"/>
        <v>0</v>
      </c>
      <c r="AD186" s="127">
        <f t="shared" si="87"/>
        <v>0</v>
      </c>
      <c r="AE186" s="127" t="e">
        <f t="shared" si="92"/>
        <v>#DIV/0!</v>
      </c>
    </row>
    <row r="187" spans="2:31" ht="15">
      <c r="B187" s="74"/>
      <c r="C187" s="74"/>
      <c r="D187" s="75" t="s">
        <v>427</v>
      </c>
      <c r="E187" s="76" t="s">
        <v>108</v>
      </c>
      <c r="F187" s="138">
        <f>+VLOOKUP(D187,'[1]Registros'!$B$21:$S$194,18,FALSE)</f>
        <v>0</v>
      </c>
      <c r="G187" s="136">
        <f aca="true" t="shared" si="103" ref="G187:G192">+F187</f>
        <v>0</v>
      </c>
      <c r="H187" s="71"/>
      <c r="I187" s="71"/>
      <c r="J187" s="122">
        <f aca="true" t="shared" si="104" ref="J187:J192">+H187+I187</f>
        <v>0</v>
      </c>
      <c r="K187" s="64"/>
      <c r="L187" s="70"/>
      <c r="M187" s="126">
        <f t="shared" si="88"/>
        <v>0</v>
      </c>
      <c r="N187" s="127">
        <f t="shared" si="89"/>
        <v>0</v>
      </c>
      <c r="O187" s="127">
        <f t="shared" si="90"/>
        <v>0</v>
      </c>
      <c r="P187" s="66"/>
      <c r="Q187" s="66"/>
      <c r="R187" s="122">
        <f aca="true" t="shared" si="105" ref="R187:R192">+P187+Q187</f>
        <v>0</v>
      </c>
      <c r="S187" s="64"/>
      <c r="T187" s="70"/>
      <c r="U187" s="126">
        <f aca="true" t="shared" si="106" ref="U187:U200">+R187-J187</f>
        <v>0</v>
      </c>
      <c r="V187" s="127">
        <f aca="true" t="shared" si="107" ref="V187:V200">IF(ISERROR(IF(AND(J187&gt;1,R187=0),0%,IF(AND(J187=0,R187&gt;1),100%,U187/J187))),0,IF(AND(J187&gt;1,R187=0),0%,IF(AND(J187=0,R187&gt;1),100%,U187/J187)))</f>
        <v>0</v>
      </c>
      <c r="W187" s="127" t="e">
        <f t="shared" si="91"/>
        <v>#DIV/0!</v>
      </c>
      <c r="X187" s="66"/>
      <c r="Y187" s="66"/>
      <c r="Z187" s="122">
        <f aca="true" t="shared" si="108" ref="Z187:Z192">+X187+Y187</f>
        <v>0</v>
      </c>
      <c r="AA187" s="64"/>
      <c r="AB187" s="70"/>
      <c r="AC187" s="126">
        <f t="shared" si="86"/>
        <v>0</v>
      </c>
      <c r="AD187" s="127">
        <f t="shared" si="87"/>
        <v>0</v>
      </c>
      <c r="AE187" s="127" t="e">
        <f t="shared" si="92"/>
        <v>#DIV/0!</v>
      </c>
    </row>
    <row r="188" spans="2:31" ht="15">
      <c r="B188" s="74"/>
      <c r="C188" s="74"/>
      <c r="D188" s="75" t="s">
        <v>428</v>
      </c>
      <c r="E188" s="76" t="s">
        <v>109</v>
      </c>
      <c r="F188" s="138">
        <f>+VLOOKUP(D188,'[1]Registros'!$B$21:$S$194,18,FALSE)</f>
        <v>0</v>
      </c>
      <c r="G188" s="136">
        <f t="shared" si="103"/>
        <v>0</v>
      </c>
      <c r="H188" s="71"/>
      <c r="I188" s="71"/>
      <c r="J188" s="122">
        <f t="shared" si="104"/>
        <v>0</v>
      </c>
      <c r="K188" s="64"/>
      <c r="L188" s="70"/>
      <c r="M188" s="126">
        <f t="shared" si="88"/>
        <v>0</v>
      </c>
      <c r="N188" s="127">
        <f t="shared" si="89"/>
        <v>0</v>
      </c>
      <c r="O188" s="127">
        <f t="shared" si="90"/>
        <v>0</v>
      </c>
      <c r="P188" s="66"/>
      <c r="Q188" s="66"/>
      <c r="R188" s="122">
        <f t="shared" si="105"/>
        <v>0</v>
      </c>
      <c r="S188" s="64"/>
      <c r="T188" s="70"/>
      <c r="U188" s="126">
        <f t="shared" si="106"/>
        <v>0</v>
      </c>
      <c r="V188" s="127">
        <f t="shared" si="107"/>
        <v>0</v>
      </c>
      <c r="W188" s="127" t="e">
        <f t="shared" si="91"/>
        <v>#DIV/0!</v>
      </c>
      <c r="X188" s="66"/>
      <c r="Y188" s="66"/>
      <c r="Z188" s="122">
        <f t="shared" si="108"/>
        <v>0</v>
      </c>
      <c r="AA188" s="64"/>
      <c r="AB188" s="70"/>
      <c r="AC188" s="126">
        <f t="shared" si="86"/>
        <v>0</v>
      </c>
      <c r="AD188" s="127">
        <f t="shared" si="87"/>
        <v>0</v>
      </c>
      <c r="AE188" s="127" t="e">
        <f t="shared" si="92"/>
        <v>#DIV/0!</v>
      </c>
    </row>
    <row r="189" spans="2:31" ht="15">
      <c r="B189" s="74"/>
      <c r="C189" s="74"/>
      <c r="D189" s="75" t="s">
        <v>429</v>
      </c>
      <c r="E189" s="76" t="s">
        <v>110</v>
      </c>
      <c r="F189" s="138">
        <f>+VLOOKUP(D189,'[1]Registros'!$B$21:$S$194,18,FALSE)</f>
        <v>0</v>
      </c>
      <c r="G189" s="136">
        <f t="shared" si="103"/>
        <v>0</v>
      </c>
      <c r="H189" s="71"/>
      <c r="I189" s="71"/>
      <c r="J189" s="122">
        <f t="shared" si="104"/>
        <v>0</v>
      </c>
      <c r="K189" s="64"/>
      <c r="L189" s="70"/>
      <c r="M189" s="126">
        <f t="shared" si="88"/>
        <v>0</v>
      </c>
      <c r="N189" s="127">
        <f t="shared" si="89"/>
        <v>0</v>
      </c>
      <c r="O189" s="127">
        <f t="shared" si="90"/>
        <v>0</v>
      </c>
      <c r="P189" s="66"/>
      <c r="Q189" s="66"/>
      <c r="R189" s="122">
        <f t="shared" si="105"/>
        <v>0</v>
      </c>
      <c r="S189" s="64"/>
      <c r="T189" s="70"/>
      <c r="U189" s="126">
        <f t="shared" si="106"/>
        <v>0</v>
      </c>
      <c r="V189" s="127">
        <f t="shared" si="107"/>
        <v>0</v>
      </c>
      <c r="W189" s="127" t="e">
        <f t="shared" si="91"/>
        <v>#DIV/0!</v>
      </c>
      <c r="X189" s="66"/>
      <c r="Y189" s="66"/>
      <c r="Z189" s="122">
        <f t="shared" si="108"/>
        <v>0</v>
      </c>
      <c r="AA189" s="64"/>
      <c r="AB189" s="70"/>
      <c r="AC189" s="126">
        <f t="shared" si="86"/>
        <v>0</v>
      </c>
      <c r="AD189" s="127">
        <f t="shared" si="87"/>
        <v>0</v>
      </c>
      <c r="AE189" s="127" t="e">
        <f t="shared" si="92"/>
        <v>#DIV/0!</v>
      </c>
    </row>
    <row r="190" spans="2:31" ht="15">
      <c r="B190" s="74"/>
      <c r="C190" s="74"/>
      <c r="D190" s="75" t="s">
        <v>430</v>
      </c>
      <c r="E190" s="76" t="s">
        <v>111</v>
      </c>
      <c r="F190" s="138">
        <f>+VLOOKUP(D190,'[1]Registros'!$B$21:$S$194,18,FALSE)</f>
        <v>0</v>
      </c>
      <c r="G190" s="136">
        <f t="shared" si="103"/>
        <v>0</v>
      </c>
      <c r="H190" s="71"/>
      <c r="I190" s="71"/>
      <c r="J190" s="122">
        <f t="shared" si="104"/>
        <v>0</v>
      </c>
      <c r="K190" s="64"/>
      <c r="L190" s="70"/>
      <c r="M190" s="126">
        <f t="shared" si="88"/>
        <v>0</v>
      </c>
      <c r="N190" s="127">
        <f t="shared" si="89"/>
        <v>0</v>
      </c>
      <c r="O190" s="127">
        <f t="shared" si="90"/>
        <v>0</v>
      </c>
      <c r="P190" s="66"/>
      <c r="Q190" s="66"/>
      <c r="R190" s="122">
        <f t="shared" si="105"/>
        <v>0</v>
      </c>
      <c r="S190" s="64"/>
      <c r="T190" s="70"/>
      <c r="U190" s="126">
        <f t="shared" si="106"/>
        <v>0</v>
      </c>
      <c r="V190" s="127">
        <f t="shared" si="107"/>
        <v>0</v>
      </c>
      <c r="W190" s="127" t="e">
        <f t="shared" si="91"/>
        <v>#DIV/0!</v>
      </c>
      <c r="X190" s="66"/>
      <c r="Y190" s="66"/>
      <c r="Z190" s="122">
        <f t="shared" si="108"/>
        <v>0</v>
      </c>
      <c r="AA190" s="64"/>
      <c r="AB190" s="70"/>
      <c r="AC190" s="126">
        <f t="shared" si="86"/>
        <v>0</v>
      </c>
      <c r="AD190" s="127">
        <f t="shared" si="87"/>
        <v>0</v>
      </c>
      <c r="AE190" s="127" t="e">
        <f t="shared" si="92"/>
        <v>#DIV/0!</v>
      </c>
    </row>
    <row r="191" spans="2:31" ht="15">
      <c r="B191" s="74"/>
      <c r="C191" s="74"/>
      <c r="D191" s="75" t="s">
        <v>431</v>
      </c>
      <c r="E191" s="76" t="s">
        <v>112</v>
      </c>
      <c r="F191" s="138">
        <f>+VLOOKUP(D191,'[1]Registros'!$B$21:$S$194,18,FALSE)</f>
        <v>0</v>
      </c>
      <c r="G191" s="136">
        <f t="shared" si="103"/>
        <v>0</v>
      </c>
      <c r="H191" s="71"/>
      <c r="I191" s="71"/>
      <c r="J191" s="122">
        <f t="shared" si="104"/>
        <v>0</v>
      </c>
      <c r="K191" s="64"/>
      <c r="L191" s="70"/>
      <c r="M191" s="126">
        <f t="shared" si="88"/>
        <v>0</v>
      </c>
      <c r="N191" s="127">
        <f t="shared" si="89"/>
        <v>0</v>
      </c>
      <c r="O191" s="127">
        <f t="shared" si="90"/>
        <v>0</v>
      </c>
      <c r="P191" s="66"/>
      <c r="Q191" s="66"/>
      <c r="R191" s="122">
        <f t="shared" si="105"/>
        <v>0</v>
      </c>
      <c r="S191" s="64"/>
      <c r="T191" s="70"/>
      <c r="U191" s="126">
        <f t="shared" si="106"/>
        <v>0</v>
      </c>
      <c r="V191" s="127">
        <f t="shared" si="107"/>
        <v>0</v>
      </c>
      <c r="W191" s="127" t="e">
        <f t="shared" si="91"/>
        <v>#DIV/0!</v>
      </c>
      <c r="X191" s="66"/>
      <c r="Y191" s="66"/>
      <c r="Z191" s="122">
        <f t="shared" si="108"/>
        <v>0</v>
      </c>
      <c r="AA191" s="64"/>
      <c r="AB191" s="70"/>
      <c r="AC191" s="126">
        <f t="shared" si="86"/>
        <v>0</v>
      </c>
      <c r="AD191" s="127">
        <f t="shared" si="87"/>
        <v>0</v>
      </c>
      <c r="AE191" s="127" t="e">
        <f t="shared" si="92"/>
        <v>#DIV/0!</v>
      </c>
    </row>
    <row r="192" spans="2:31" ht="15">
      <c r="B192" s="74"/>
      <c r="C192" s="74"/>
      <c r="D192" s="75" t="s">
        <v>432</v>
      </c>
      <c r="E192" s="76" t="s">
        <v>98</v>
      </c>
      <c r="F192" s="138">
        <f>+VLOOKUP(D192,'[1]Registros'!$B$21:$S$194,18,FALSE)</f>
        <v>0</v>
      </c>
      <c r="G192" s="136">
        <f t="shared" si="103"/>
        <v>0</v>
      </c>
      <c r="H192" s="71"/>
      <c r="I192" s="71"/>
      <c r="J192" s="122">
        <f t="shared" si="104"/>
        <v>0</v>
      </c>
      <c r="K192" s="64"/>
      <c r="L192" s="70"/>
      <c r="M192" s="126">
        <f t="shared" si="88"/>
        <v>0</v>
      </c>
      <c r="N192" s="127">
        <f t="shared" si="89"/>
        <v>0</v>
      </c>
      <c r="O192" s="127">
        <f t="shared" si="90"/>
        <v>0</v>
      </c>
      <c r="P192" s="66"/>
      <c r="Q192" s="66"/>
      <c r="R192" s="122">
        <f t="shared" si="105"/>
        <v>0</v>
      </c>
      <c r="S192" s="64"/>
      <c r="T192" s="70"/>
      <c r="U192" s="126">
        <f t="shared" si="106"/>
        <v>0</v>
      </c>
      <c r="V192" s="127">
        <f t="shared" si="107"/>
        <v>0</v>
      </c>
      <c r="W192" s="127" t="e">
        <f t="shared" si="91"/>
        <v>#DIV/0!</v>
      </c>
      <c r="X192" s="66"/>
      <c r="Y192" s="66"/>
      <c r="Z192" s="122">
        <f t="shared" si="108"/>
        <v>0</v>
      </c>
      <c r="AA192" s="64"/>
      <c r="AB192" s="70"/>
      <c r="AC192" s="126">
        <f t="shared" si="86"/>
        <v>0</v>
      </c>
      <c r="AD192" s="127">
        <f t="shared" si="87"/>
        <v>0</v>
      </c>
      <c r="AE192" s="127" t="e">
        <f t="shared" si="92"/>
        <v>#DIV/0!</v>
      </c>
    </row>
    <row r="193" spans="2:31" ht="15">
      <c r="B193" s="74"/>
      <c r="C193" s="74"/>
      <c r="D193" s="68" t="s">
        <v>238</v>
      </c>
      <c r="E193" s="86" t="s">
        <v>134</v>
      </c>
      <c r="F193" s="143">
        <f>SUM(F194:F199)</f>
        <v>0</v>
      </c>
      <c r="G193" s="143">
        <f>SUM(G194:G199)</f>
        <v>0</v>
      </c>
      <c r="H193" s="71"/>
      <c r="I193" s="71"/>
      <c r="J193" s="122">
        <f>SUM(J194:J199)</f>
        <v>0</v>
      </c>
      <c r="K193" s="64"/>
      <c r="L193" s="70"/>
      <c r="M193" s="126">
        <f t="shared" si="88"/>
        <v>0</v>
      </c>
      <c r="N193" s="127">
        <f t="shared" si="89"/>
        <v>0</v>
      </c>
      <c r="O193" s="127">
        <f t="shared" si="90"/>
        <v>0</v>
      </c>
      <c r="P193" s="66"/>
      <c r="Q193" s="66"/>
      <c r="R193" s="122">
        <f>SUM(R194:R199)</f>
        <v>0</v>
      </c>
      <c r="S193" s="64"/>
      <c r="T193" s="70"/>
      <c r="U193" s="126">
        <f t="shared" si="106"/>
        <v>0</v>
      </c>
      <c r="V193" s="127">
        <f t="shared" si="107"/>
        <v>0</v>
      </c>
      <c r="W193" s="127" t="e">
        <f t="shared" si="91"/>
        <v>#DIV/0!</v>
      </c>
      <c r="X193" s="66"/>
      <c r="Y193" s="66"/>
      <c r="Z193" s="122">
        <f>SUM(Z194:Z199)</f>
        <v>0</v>
      </c>
      <c r="AA193" s="64"/>
      <c r="AB193" s="70"/>
      <c r="AC193" s="126">
        <f t="shared" si="86"/>
        <v>0</v>
      </c>
      <c r="AD193" s="127">
        <f t="shared" si="87"/>
        <v>0</v>
      </c>
      <c r="AE193" s="127" t="e">
        <f t="shared" si="92"/>
        <v>#DIV/0!</v>
      </c>
    </row>
    <row r="194" spans="2:31" ht="15">
      <c r="B194" s="74"/>
      <c r="C194" s="74"/>
      <c r="D194" s="75" t="s">
        <v>433</v>
      </c>
      <c r="E194" s="76" t="s">
        <v>108</v>
      </c>
      <c r="F194" s="138">
        <f>+VLOOKUP(D194,'[1]Registros'!$B$21:$S$194,18,FALSE)</f>
        <v>0</v>
      </c>
      <c r="G194" s="136">
        <f aca="true" t="shared" si="109" ref="G194:G199">+F194</f>
        <v>0</v>
      </c>
      <c r="H194" s="71"/>
      <c r="I194" s="71"/>
      <c r="J194" s="122">
        <f aca="true" t="shared" si="110" ref="J194:J200">+H194+I194</f>
        <v>0</v>
      </c>
      <c r="K194" s="64"/>
      <c r="L194" s="70"/>
      <c r="M194" s="126">
        <f t="shared" si="88"/>
        <v>0</v>
      </c>
      <c r="N194" s="127">
        <f t="shared" si="89"/>
        <v>0</v>
      </c>
      <c r="O194" s="127">
        <f t="shared" si="90"/>
        <v>0</v>
      </c>
      <c r="P194" s="66"/>
      <c r="Q194" s="66"/>
      <c r="R194" s="122">
        <f aca="true" t="shared" si="111" ref="R194:R200">+P194+Q194</f>
        <v>0</v>
      </c>
      <c r="S194" s="64"/>
      <c r="T194" s="70"/>
      <c r="U194" s="126">
        <f t="shared" si="106"/>
        <v>0</v>
      </c>
      <c r="V194" s="127">
        <f t="shared" si="107"/>
        <v>0</v>
      </c>
      <c r="W194" s="127" t="e">
        <f t="shared" si="91"/>
        <v>#DIV/0!</v>
      </c>
      <c r="X194" s="66"/>
      <c r="Y194" s="66"/>
      <c r="Z194" s="122">
        <f aca="true" t="shared" si="112" ref="Z194:Z200">+X194+Y194</f>
        <v>0</v>
      </c>
      <c r="AA194" s="64"/>
      <c r="AB194" s="70"/>
      <c r="AC194" s="126">
        <f t="shared" si="86"/>
        <v>0</v>
      </c>
      <c r="AD194" s="127">
        <f t="shared" si="87"/>
        <v>0</v>
      </c>
      <c r="AE194" s="127" t="e">
        <f t="shared" si="92"/>
        <v>#DIV/0!</v>
      </c>
    </row>
    <row r="195" spans="2:31" ht="15">
      <c r="B195" s="74"/>
      <c r="C195" s="74"/>
      <c r="D195" s="75" t="s">
        <v>434</v>
      </c>
      <c r="E195" s="76" t="s">
        <v>109</v>
      </c>
      <c r="F195" s="138">
        <f>+VLOOKUP(D195,'[1]Registros'!$B$21:$S$194,18,FALSE)</f>
        <v>0</v>
      </c>
      <c r="G195" s="136">
        <f t="shared" si="109"/>
        <v>0</v>
      </c>
      <c r="H195" s="71"/>
      <c r="I195" s="71"/>
      <c r="J195" s="122">
        <f t="shared" si="110"/>
        <v>0</v>
      </c>
      <c r="K195" s="64"/>
      <c r="L195" s="70"/>
      <c r="M195" s="126">
        <f t="shared" si="88"/>
        <v>0</v>
      </c>
      <c r="N195" s="127">
        <f t="shared" si="89"/>
        <v>0</v>
      </c>
      <c r="O195" s="127">
        <f t="shared" si="90"/>
        <v>0</v>
      </c>
      <c r="P195" s="66"/>
      <c r="Q195" s="66"/>
      <c r="R195" s="122">
        <f t="shared" si="111"/>
        <v>0</v>
      </c>
      <c r="S195" s="64"/>
      <c r="T195" s="70"/>
      <c r="U195" s="126">
        <f t="shared" si="106"/>
        <v>0</v>
      </c>
      <c r="V195" s="127">
        <f t="shared" si="107"/>
        <v>0</v>
      </c>
      <c r="W195" s="127" t="e">
        <f t="shared" si="91"/>
        <v>#DIV/0!</v>
      </c>
      <c r="X195" s="66"/>
      <c r="Y195" s="66"/>
      <c r="Z195" s="122">
        <f t="shared" si="112"/>
        <v>0</v>
      </c>
      <c r="AA195" s="64"/>
      <c r="AB195" s="70"/>
      <c r="AC195" s="126">
        <f t="shared" si="86"/>
        <v>0</v>
      </c>
      <c r="AD195" s="127">
        <f t="shared" si="87"/>
        <v>0</v>
      </c>
      <c r="AE195" s="127" t="e">
        <f t="shared" si="92"/>
        <v>#DIV/0!</v>
      </c>
    </row>
    <row r="196" spans="2:31" ht="15">
      <c r="B196" s="74"/>
      <c r="C196" s="74"/>
      <c r="D196" s="75" t="s">
        <v>435</v>
      </c>
      <c r="E196" s="76" t="s">
        <v>110</v>
      </c>
      <c r="F196" s="138">
        <f>+VLOOKUP(D196,'[1]Registros'!$B$21:$S$194,18,FALSE)</f>
        <v>0</v>
      </c>
      <c r="G196" s="136">
        <f t="shared" si="109"/>
        <v>0</v>
      </c>
      <c r="H196" s="71"/>
      <c r="I196" s="71"/>
      <c r="J196" s="122">
        <f t="shared" si="110"/>
        <v>0</v>
      </c>
      <c r="K196" s="64"/>
      <c r="L196" s="70"/>
      <c r="M196" s="126">
        <f t="shared" si="88"/>
        <v>0</v>
      </c>
      <c r="N196" s="127">
        <f t="shared" si="89"/>
        <v>0</v>
      </c>
      <c r="O196" s="127">
        <f t="shared" si="90"/>
        <v>0</v>
      </c>
      <c r="P196" s="66"/>
      <c r="Q196" s="66"/>
      <c r="R196" s="122">
        <f t="shared" si="111"/>
        <v>0</v>
      </c>
      <c r="S196" s="64"/>
      <c r="T196" s="70"/>
      <c r="U196" s="126">
        <f t="shared" si="106"/>
        <v>0</v>
      </c>
      <c r="V196" s="127">
        <f t="shared" si="107"/>
        <v>0</v>
      </c>
      <c r="W196" s="127" t="e">
        <f t="shared" si="91"/>
        <v>#DIV/0!</v>
      </c>
      <c r="X196" s="66"/>
      <c r="Y196" s="66"/>
      <c r="Z196" s="122">
        <f t="shared" si="112"/>
        <v>0</v>
      </c>
      <c r="AA196" s="64"/>
      <c r="AB196" s="70"/>
      <c r="AC196" s="126">
        <f t="shared" si="86"/>
        <v>0</v>
      </c>
      <c r="AD196" s="127">
        <f t="shared" si="87"/>
        <v>0</v>
      </c>
      <c r="AE196" s="127" t="e">
        <f t="shared" si="92"/>
        <v>#DIV/0!</v>
      </c>
    </row>
    <row r="197" spans="2:31" ht="15">
      <c r="B197" s="74"/>
      <c r="C197" s="74"/>
      <c r="D197" s="75" t="s">
        <v>436</v>
      </c>
      <c r="E197" s="76" t="s">
        <v>111</v>
      </c>
      <c r="F197" s="138">
        <f>+VLOOKUP(D197,'[1]Registros'!$B$21:$S$194,18,FALSE)</f>
        <v>0</v>
      </c>
      <c r="G197" s="136">
        <f t="shared" si="109"/>
        <v>0</v>
      </c>
      <c r="H197" s="71"/>
      <c r="I197" s="71"/>
      <c r="J197" s="122">
        <f t="shared" si="110"/>
        <v>0</v>
      </c>
      <c r="K197" s="64"/>
      <c r="L197" s="70"/>
      <c r="M197" s="126">
        <f t="shared" si="88"/>
        <v>0</v>
      </c>
      <c r="N197" s="127">
        <f t="shared" si="89"/>
        <v>0</v>
      </c>
      <c r="O197" s="127">
        <f t="shared" si="90"/>
        <v>0</v>
      </c>
      <c r="P197" s="66"/>
      <c r="Q197" s="66"/>
      <c r="R197" s="122">
        <f t="shared" si="111"/>
        <v>0</v>
      </c>
      <c r="S197" s="64"/>
      <c r="T197" s="70"/>
      <c r="U197" s="126">
        <f t="shared" si="106"/>
        <v>0</v>
      </c>
      <c r="V197" s="127">
        <f t="shared" si="107"/>
        <v>0</v>
      </c>
      <c r="W197" s="127" t="e">
        <f t="shared" si="91"/>
        <v>#DIV/0!</v>
      </c>
      <c r="X197" s="66"/>
      <c r="Y197" s="66"/>
      <c r="Z197" s="122">
        <f t="shared" si="112"/>
        <v>0</v>
      </c>
      <c r="AA197" s="64"/>
      <c r="AB197" s="70"/>
      <c r="AC197" s="126">
        <f t="shared" si="86"/>
        <v>0</v>
      </c>
      <c r="AD197" s="127">
        <f t="shared" si="87"/>
        <v>0</v>
      </c>
      <c r="AE197" s="127" t="e">
        <f t="shared" si="92"/>
        <v>#DIV/0!</v>
      </c>
    </row>
    <row r="198" spans="2:31" ht="15">
      <c r="B198" s="74"/>
      <c r="C198" s="74"/>
      <c r="D198" s="75" t="s">
        <v>437</v>
      </c>
      <c r="E198" s="76" t="s">
        <v>112</v>
      </c>
      <c r="F198" s="138">
        <f>+VLOOKUP(D198,'[1]Registros'!$B$21:$S$194,18,FALSE)</f>
        <v>0</v>
      </c>
      <c r="G198" s="136">
        <f t="shared" si="109"/>
        <v>0</v>
      </c>
      <c r="H198" s="71"/>
      <c r="I198" s="71"/>
      <c r="J198" s="122">
        <f t="shared" si="110"/>
        <v>0</v>
      </c>
      <c r="K198" s="64"/>
      <c r="L198" s="70"/>
      <c r="M198" s="126">
        <f t="shared" si="88"/>
        <v>0</v>
      </c>
      <c r="N198" s="127">
        <f t="shared" si="89"/>
        <v>0</v>
      </c>
      <c r="O198" s="127">
        <f t="shared" si="90"/>
        <v>0</v>
      </c>
      <c r="P198" s="66"/>
      <c r="Q198" s="66"/>
      <c r="R198" s="122">
        <f t="shared" si="111"/>
        <v>0</v>
      </c>
      <c r="S198" s="64"/>
      <c r="T198" s="70"/>
      <c r="U198" s="126">
        <f t="shared" si="106"/>
        <v>0</v>
      </c>
      <c r="V198" s="127">
        <f t="shared" si="107"/>
        <v>0</v>
      </c>
      <c r="W198" s="127" t="e">
        <f t="shared" si="91"/>
        <v>#DIV/0!</v>
      </c>
      <c r="X198" s="66"/>
      <c r="Y198" s="66"/>
      <c r="Z198" s="122">
        <f t="shared" si="112"/>
        <v>0</v>
      </c>
      <c r="AA198" s="64"/>
      <c r="AB198" s="70"/>
      <c r="AC198" s="126">
        <f t="shared" si="86"/>
        <v>0</v>
      </c>
      <c r="AD198" s="127">
        <f t="shared" si="87"/>
        <v>0</v>
      </c>
      <c r="AE198" s="127" t="e">
        <f t="shared" si="92"/>
        <v>#DIV/0!</v>
      </c>
    </row>
    <row r="199" spans="2:31" ht="15">
      <c r="B199" s="74"/>
      <c r="C199" s="74"/>
      <c r="D199" s="75" t="s">
        <v>438</v>
      </c>
      <c r="E199" s="76" t="s">
        <v>98</v>
      </c>
      <c r="F199" s="138">
        <f>+VLOOKUP(D199,'[1]Registros'!$B$21:$S$194,18,FALSE)</f>
        <v>0</v>
      </c>
      <c r="G199" s="136">
        <f t="shared" si="109"/>
        <v>0</v>
      </c>
      <c r="H199" s="71"/>
      <c r="I199" s="71"/>
      <c r="J199" s="122">
        <f t="shared" si="110"/>
        <v>0</v>
      </c>
      <c r="K199" s="64"/>
      <c r="L199" s="70"/>
      <c r="M199" s="126">
        <f t="shared" si="88"/>
        <v>0</v>
      </c>
      <c r="N199" s="127">
        <f t="shared" si="89"/>
        <v>0</v>
      </c>
      <c r="O199" s="127">
        <f t="shared" si="90"/>
        <v>0</v>
      </c>
      <c r="P199" s="66"/>
      <c r="Q199" s="66"/>
      <c r="R199" s="122">
        <f t="shared" si="111"/>
        <v>0</v>
      </c>
      <c r="S199" s="64"/>
      <c r="T199" s="70"/>
      <c r="U199" s="126">
        <f t="shared" si="106"/>
        <v>0</v>
      </c>
      <c r="V199" s="127">
        <f t="shared" si="107"/>
        <v>0</v>
      </c>
      <c r="W199" s="127" t="e">
        <f t="shared" si="91"/>
        <v>#DIV/0!</v>
      </c>
      <c r="X199" s="66"/>
      <c r="Y199" s="66"/>
      <c r="Z199" s="122">
        <f t="shared" si="112"/>
        <v>0</v>
      </c>
      <c r="AA199" s="64"/>
      <c r="AB199" s="70"/>
      <c r="AC199" s="126">
        <f t="shared" si="86"/>
        <v>0</v>
      </c>
      <c r="AD199" s="127">
        <f t="shared" si="87"/>
        <v>0</v>
      </c>
      <c r="AE199" s="127" t="e">
        <f t="shared" si="92"/>
        <v>#DIV/0!</v>
      </c>
    </row>
    <row r="200" spans="2:31" ht="15">
      <c r="B200" s="74"/>
      <c r="C200" s="74"/>
      <c r="D200" s="67" t="s">
        <v>239</v>
      </c>
      <c r="E200" s="87" t="s">
        <v>135</v>
      </c>
      <c r="F200" s="144">
        <f>+VLOOKUP(D200,'[1]Registros'!$B$21:$S$194,18,FALSE)</f>
        <v>0</v>
      </c>
      <c r="G200" s="144">
        <f>+F200</f>
        <v>0</v>
      </c>
      <c r="H200" s="71"/>
      <c r="I200" s="71"/>
      <c r="J200" s="122">
        <f t="shared" si="110"/>
        <v>0</v>
      </c>
      <c r="K200" s="64"/>
      <c r="L200" s="70"/>
      <c r="M200" s="126">
        <f t="shared" si="88"/>
        <v>0</v>
      </c>
      <c r="N200" s="127">
        <f t="shared" si="89"/>
        <v>0</v>
      </c>
      <c r="O200" s="127">
        <f t="shared" si="90"/>
        <v>0</v>
      </c>
      <c r="P200" s="66"/>
      <c r="Q200" s="66"/>
      <c r="R200" s="122">
        <f t="shared" si="111"/>
        <v>0</v>
      </c>
      <c r="S200" s="64"/>
      <c r="T200" s="70"/>
      <c r="U200" s="126">
        <f t="shared" si="106"/>
        <v>0</v>
      </c>
      <c r="V200" s="127">
        <f t="shared" si="107"/>
        <v>0</v>
      </c>
      <c r="W200" s="127" t="e">
        <f t="shared" si="91"/>
        <v>#DIV/0!</v>
      </c>
      <c r="X200" s="66"/>
      <c r="Y200" s="66"/>
      <c r="Z200" s="122">
        <f t="shared" si="112"/>
        <v>0</v>
      </c>
      <c r="AA200" s="64"/>
      <c r="AB200" s="70"/>
      <c r="AC200" s="126">
        <f t="shared" si="86"/>
        <v>0</v>
      </c>
      <c r="AD200" s="127">
        <f t="shared" si="87"/>
        <v>0</v>
      </c>
      <c r="AE200" s="127" t="e">
        <f t="shared" si="92"/>
        <v>#DIV/0!</v>
      </c>
    </row>
    <row r="201" spans="2:31" ht="17.4">
      <c r="B201" s="74"/>
      <c r="C201" s="74"/>
      <c r="D201" s="67"/>
      <c r="E201" s="88" t="s">
        <v>576</v>
      </c>
      <c r="F201" s="133">
        <f aca="true" t="shared" si="113" ref="F201:I201">+F27+F74+F97+F178+F193+F200</f>
        <v>1000000</v>
      </c>
      <c r="G201" s="133">
        <f t="shared" si="113"/>
        <v>1000000</v>
      </c>
      <c r="H201" s="66">
        <f t="shared" si="113"/>
        <v>0</v>
      </c>
      <c r="I201" s="66">
        <f t="shared" si="113"/>
        <v>0</v>
      </c>
      <c r="J201" s="123">
        <f aca="true" t="shared" si="114" ref="J201">+J27+J74+J97+J178+J193+J200</f>
        <v>0</v>
      </c>
      <c r="K201" s="89"/>
      <c r="L201" s="90"/>
      <c r="M201" s="126">
        <f aca="true" t="shared" si="115" ref="M201">+M27+M74+M97+M178+M193+M200</f>
        <v>-1000000</v>
      </c>
      <c r="N201" s="127"/>
      <c r="O201" s="127"/>
      <c r="P201" s="66">
        <f aca="true" t="shared" si="116" ref="P201:Q201">+P27+P74+P97+P178+P193+P200</f>
        <v>0</v>
      </c>
      <c r="Q201" s="66">
        <f t="shared" si="116"/>
        <v>0</v>
      </c>
      <c r="R201" s="123">
        <f aca="true" t="shared" si="117" ref="R201">+R27+R74+R97+R178+R193+R200</f>
        <v>0</v>
      </c>
      <c r="S201" s="89"/>
      <c r="T201" s="90"/>
      <c r="U201" s="128">
        <f aca="true" t="shared" si="118" ref="U201">+U27+U74+U97+U178+U193+U200</f>
        <v>0</v>
      </c>
      <c r="V201" s="127"/>
      <c r="W201" s="127"/>
      <c r="X201" s="66">
        <f aca="true" t="shared" si="119" ref="X201:Z201">+X27+X74+X97+X178+X193+X200</f>
        <v>0</v>
      </c>
      <c r="Y201" s="66">
        <f t="shared" si="119"/>
        <v>0</v>
      </c>
      <c r="Z201" s="123">
        <f t="shared" si="119"/>
        <v>0</v>
      </c>
      <c r="AA201" s="89"/>
      <c r="AB201" s="90"/>
      <c r="AC201" s="128">
        <f aca="true" t="shared" si="120" ref="AC201">+AC27+AC74+AC97+AC178+AC193+AC200</f>
        <v>0</v>
      </c>
      <c r="AD201" s="127"/>
      <c r="AE201" s="127"/>
    </row>
    <row r="202" spans="2:31" ht="31.5" customHeight="1">
      <c r="B202" s="74"/>
      <c r="C202" s="74"/>
      <c r="D202" s="67"/>
      <c r="E202" s="87"/>
      <c r="F202" s="145"/>
      <c r="G202" s="145"/>
      <c r="H202" s="71"/>
      <c r="I202" s="71"/>
      <c r="J202" s="123"/>
      <c r="K202" s="89"/>
      <c r="L202" s="90"/>
      <c r="M202" s="128"/>
      <c r="N202" s="127"/>
      <c r="O202" s="127"/>
      <c r="P202" s="66"/>
      <c r="Q202" s="66"/>
      <c r="R202" s="123"/>
      <c r="S202" s="89"/>
      <c r="T202" s="90"/>
      <c r="U202" s="128"/>
      <c r="V202" s="127"/>
      <c r="W202" s="127"/>
      <c r="X202" s="66"/>
      <c r="Y202" s="66"/>
      <c r="Z202" s="123"/>
      <c r="AA202" s="89"/>
      <c r="AB202" s="90"/>
      <c r="AC202" s="128"/>
      <c r="AD202" s="127"/>
      <c r="AE202" s="127"/>
    </row>
    <row r="203" spans="2:31" ht="26.4">
      <c r="B203" s="74"/>
      <c r="C203" s="74"/>
      <c r="D203" s="68" t="s">
        <v>240</v>
      </c>
      <c r="E203" s="86" t="s">
        <v>136</v>
      </c>
      <c r="F203" s="143">
        <f aca="true" t="shared" si="121" ref="F203:G203">+F204+F225</f>
        <v>0</v>
      </c>
      <c r="G203" s="143">
        <f t="shared" si="121"/>
        <v>0</v>
      </c>
      <c r="H203" s="71"/>
      <c r="I203" s="71"/>
      <c r="J203" s="122">
        <f>+J204+J225</f>
        <v>0</v>
      </c>
      <c r="K203" s="64"/>
      <c r="L203" s="70"/>
      <c r="M203" s="126">
        <f aca="true" t="shared" si="122" ref="M203:M266">+J203-G203</f>
        <v>0</v>
      </c>
      <c r="N203" s="127">
        <f aca="true" t="shared" si="123" ref="N203:N266">IF(ISERROR(IF(AND(G203&gt;1,J203=0),0%,IF(AND(G203=0,J203&gt;1),100%,M203/G203))),0,IF(AND(G203&gt;1,J203=0),0%,IF(AND(G203=0,J203&gt;1),100%,M203/G203)))</f>
        <v>0</v>
      </c>
      <c r="O203" s="127">
        <f aca="true" t="shared" si="124" ref="O203:O266">+IF($M$381&lt;1,M203/-$M$381,M203/$M$381)</f>
        <v>0</v>
      </c>
      <c r="P203" s="66"/>
      <c r="Q203" s="66"/>
      <c r="R203" s="122">
        <f>+R204+R225</f>
        <v>0</v>
      </c>
      <c r="S203" s="64"/>
      <c r="T203" s="70"/>
      <c r="U203" s="126">
        <f aca="true" t="shared" si="125" ref="U203:U234">+R203-J203</f>
        <v>0</v>
      </c>
      <c r="V203" s="127">
        <f aca="true" t="shared" si="126" ref="V203:V234">IF(ISERROR(IF(AND(J203&gt;1,R203=0),0%,IF(AND(J203=0,R203&gt;1),100%,U203/J203))),0,IF(AND(J203&gt;1,R203=0),0%,IF(AND(J203=0,R203&gt;1),100%,U203/J203)))</f>
        <v>0</v>
      </c>
      <c r="W203" s="127" t="e">
        <f aca="true" t="shared" si="127" ref="W203:W266">+IF($U$381&lt;1,U203/-$U$381,U203/$U$381)</f>
        <v>#DIV/0!</v>
      </c>
      <c r="X203" s="66"/>
      <c r="Y203" s="66"/>
      <c r="Z203" s="122">
        <f>+Z204+Z225</f>
        <v>0</v>
      </c>
      <c r="AA203" s="64"/>
      <c r="AB203" s="70"/>
      <c r="AC203" s="126">
        <f aca="true" t="shared" si="128" ref="AC203:AC266">+Z203-R203</f>
        <v>0</v>
      </c>
      <c r="AD203" s="127">
        <f aca="true" t="shared" si="129" ref="AD203:AD266">IF(ISERROR(IF(AND(R203&gt;1,Z203=0),0%,IF(AND(R203=0,Z203&gt;1),100%,AC203/R203))),0,IF(AND(R203&gt;1,Z203=0),0%,IF(AND(R203=0,Z203&gt;1),100%,AC203/R203)))</f>
        <v>0</v>
      </c>
      <c r="AE203" s="127" t="e">
        <f aca="true" t="shared" si="130" ref="AE203:AE266">+IF($AC$381&lt;1,AC203/-$AC$381,AC203/$AC$381)</f>
        <v>#DIV/0!</v>
      </c>
    </row>
    <row r="204" spans="2:31" ht="15">
      <c r="B204" s="74"/>
      <c r="C204" s="74"/>
      <c r="D204" s="91" t="s">
        <v>241</v>
      </c>
      <c r="E204" s="73" t="s">
        <v>137</v>
      </c>
      <c r="F204" s="143">
        <f aca="true" t="shared" si="131" ref="F204:G204">+F205+F219</f>
        <v>0</v>
      </c>
      <c r="G204" s="143">
        <f t="shared" si="131"/>
        <v>0</v>
      </c>
      <c r="H204" s="71"/>
      <c r="I204" s="71"/>
      <c r="J204" s="122">
        <f>+J205+J219</f>
        <v>0</v>
      </c>
      <c r="K204" s="64"/>
      <c r="L204" s="70"/>
      <c r="M204" s="126">
        <f t="shared" si="122"/>
        <v>0</v>
      </c>
      <c r="N204" s="127">
        <f t="shared" si="123"/>
        <v>0</v>
      </c>
      <c r="O204" s="127">
        <f t="shared" si="124"/>
        <v>0</v>
      </c>
      <c r="P204" s="66"/>
      <c r="Q204" s="66"/>
      <c r="R204" s="122">
        <f>+R205+R219</f>
        <v>0</v>
      </c>
      <c r="S204" s="64"/>
      <c r="T204" s="70"/>
      <c r="U204" s="126">
        <f t="shared" si="125"/>
        <v>0</v>
      </c>
      <c r="V204" s="127">
        <f t="shared" si="126"/>
        <v>0</v>
      </c>
      <c r="W204" s="127" t="e">
        <f t="shared" si="127"/>
        <v>#DIV/0!</v>
      </c>
      <c r="X204" s="66"/>
      <c r="Y204" s="66"/>
      <c r="Z204" s="122">
        <f>+Z205+Z219</f>
        <v>0</v>
      </c>
      <c r="AA204" s="64"/>
      <c r="AB204" s="70"/>
      <c r="AC204" s="126">
        <f t="shared" si="128"/>
        <v>0</v>
      </c>
      <c r="AD204" s="127">
        <f t="shared" si="129"/>
        <v>0</v>
      </c>
      <c r="AE204" s="127" t="e">
        <f t="shared" si="130"/>
        <v>#DIV/0!</v>
      </c>
    </row>
    <row r="205" spans="2:31" ht="26.4">
      <c r="B205" s="74"/>
      <c r="C205" s="74"/>
      <c r="D205" s="92" t="s">
        <v>439</v>
      </c>
      <c r="E205" s="78" t="s">
        <v>293</v>
      </c>
      <c r="F205" s="138">
        <f aca="true" t="shared" si="132" ref="F205:G205">+F206+F209+F213+F214+F215+F216+F217+F218</f>
        <v>0</v>
      </c>
      <c r="G205" s="138">
        <f t="shared" si="132"/>
        <v>0</v>
      </c>
      <c r="H205" s="71"/>
      <c r="I205" s="71"/>
      <c r="J205" s="122">
        <f>+J206+J209+J213+J214+J215+J216+J217+J218</f>
        <v>0</v>
      </c>
      <c r="K205" s="64"/>
      <c r="L205" s="70"/>
      <c r="M205" s="126">
        <f t="shared" si="122"/>
        <v>0</v>
      </c>
      <c r="N205" s="127">
        <f t="shared" si="123"/>
        <v>0</v>
      </c>
      <c r="O205" s="127">
        <f t="shared" si="124"/>
        <v>0</v>
      </c>
      <c r="P205" s="66"/>
      <c r="Q205" s="66"/>
      <c r="R205" s="122">
        <f>+R206+R209+R213+R214+R215+R216+R217+R218</f>
        <v>0</v>
      </c>
      <c r="S205" s="64"/>
      <c r="T205" s="70"/>
      <c r="U205" s="126">
        <f t="shared" si="125"/>
        <v>0</v>
      </c>
      <c r="V205" s="127">
        <f t="shared" si="126"/>
        <v>0</v>
      </c>
      <c r="W205" s="127" t="e">
        <f t="shared" si="127"/>
        <v>#DIV/0!</v>
      </c>
      <c r="X205" s="66"/>
      <c r="Y205" s="66"/>
      <c r="Z205" s="122">
        <f>+Z206+Z209+Z213+Z214+Z215+Z216+Z217+Z218</f>
        <v>0</v>
      </c>
      <c r="AA205" s="64"/>
      <c r="AB205" s="70"/>
      <c r="AC205" s="126">
        <f t="shared" si="128"/>
        <v>0</v>
      </c>
      <c r="AD205" s="127">
        <f t="shared" si="129"/>
        <v>0</v>
      </c>
      <c r="AE205" s="127" t="e">
        <f t="shared" si="130"/>
        <v>#DIV/0!</v>
      </c>
    </row>
    <row r="206" spans="2:31" ht="15">
      <c r="B206" s="74"/>
      <c r="C206" s="74"/>
      <c r="D206" s="93" t="s">
        <v>440</v>
      </c>
      <c r="E206" s="80" t="s">
        <v>138</v>
      </c>
      <c r="F206" s="138">
        <f aca="true" t="shared" si="133" ref="F206:G206">+F207+F208</f>
        <v>0</v>
      </c>
      <c r="G206" s="138">
        <f t="shared" si="133"/>
        <v>0</v>
      </c>
      <c r="H206" s="71"/>
      <c r="I206" s="71"/>
      <c r="J206" s="122">
        <f>+J207+J208</f>
        <v>0</v>
      </c>
      <c r="K206" s="64"/>
      <c r="L206" s="70"/>
      <c r="M206" s="126">
        <f t="shared" si="122"/>
        <v>0</v>
      </c>
      <c r="N206" s="127">
        <f t="shared" si="123"/>
        <v>0</v>
      </c>
      <c r="O206" s="127">
        <f t="shared" si="124"/>
        <v>0</v>
      </c>
      <c r="P206" s="66"/>
      <c r="Q206" s="66"/>
      <c r="R206" s="122">
        <f>+R207+R208</f>
        <v>0</v>
      </c>
      <c r="S206" s="64"/>
      <c r="T206" s="70"/>
      <c r="U206" s="126">
        <f t="shared" si="125"/>
        <v>0</v>
      </c>
      <c r="V206" s="127">
        <f t="shared" si="126"/>
        <v>0</v>
      </c>
      <c r="W206" s="127" t="e">
        <f t="shared" si="127"/>
        <v>#DIV/0!</v>
      </c>
      <c r="X206" s="66"/>
      <c r="Y206" s="66"/>
      <c r="Z206" s="122">
        <f>+Z207+Z208</f>
        <v>0</v>
      </c>
      <c r="AA206" s="64"/>
      <c r="AB206" s="70"/>
      <c r="AC206" s="126">
        <f t="shared" si="128"/>
        <v>0</v>
      </c>
      <c r="AD206" s="127">
        <f t="shared" si="129"/>
        <v>0</v>
      </c>
      <c r="AE206" s="127" t="e">
        <f t="shared" si="130"/>
        <v>#DIV/0!</v>
      </c>
    </row>
    <row r="207" spans="2:31" ht="15">
      <c r="B207" s="74"/>
      <c r="C207" s="74"/>
      <c r="D207" s="94" t="s">
        <v>441</v>
      </c>
      <c r="E207" s="76" t="s">
        <v>294</v>
      </c>
      <c r="F207" s="138"/>
      <c r="G207" s="138"/>
      <c r="H207" s="71"/>
      <c r="I207" s="71"/>
      <c r="J207" s="122">
        <f aca="true" t="shared" si="134" ref="J207:J208">+H207+I207</f>
        <v>0</v>
      </c>
      <c r="K207" s="64"/>
      <c r="L207" s="70"/>
      <c r="M207" s="126">
        <f t="shared" si="122"/>
        <v>0</v>
      </c>
      <c r="N207" s="127">
        <f t="shared" si="123"/>
        <v>0</v>
      </c>
      <c r="O207" s="127">
        <f t="shared" si="124"/>
        <v>0</v>
      </c>
      <c r="P207" s="66"/>
      <c r="Q207" s="66"/>
      <c r="R207" s="122">
        <f aca="true" t="shared" si="135" ref="R207:R208">+P207+Q207</f>
        <v>0</v>
      </c>
      <c r="S207" s="64"/>
      <c r="T207" s="70"/>
      <c r="U207" s="126">
        <f t="shared" si="125"/>
        <v>0</v>
      </c>
      <c r="V207" s="127">
        <f t="shared" si="126"/>
        <v>0</v>
      </c>
      <c r="W207" s="127" t="e">
        <f t="shared" si="127"/>
        <v>#DIV/0!</v>
      </c>
      <c r="X207" s="66"/>
      <c r="Y207" s="66"/>
      <c r="Z207" s="122">
        <f aca="true" t="shared" si="136" ref="Z207:Z208">+X207+Y207</f>
        <v>0</v>
      </c>
      <c r="AA207" s="64"/>
      <c r="AB207" s="70"/>
      <c r="AC207" s="126">
        <f t="shared" si="128"/>
        <v>0</v>
      </c>
      <c r="AD207" s="127">
        <f t="shared" si="129"/>
        <v>0</v>
      </c>
      <c r="AE207" s="127" t="e">
        <f t="shared" si="130"/>
        <v>#DIV/0!</v>
      </c>
    </row>
    <row r="208" spans="2:31" ht="15">
      <c r="B208" s="74"/>
      <c r="C208" s="74"/>
      <c r="D208" s="94" t="s">
        <v>442</v>
      </c>
      <c r="E208" s="76" t="s">
        <v>139</v>
      </c>
      <c r="F208" s="138"/>
      <c r="G208" s="138"/>
      <c r="H208" s="71"/>
      <c r="I208" s="71"/>
      <c r="J208" s="122">
        <f t="shared" si="134"/>
        <v>0</v>
      </c>
      <c r="K208" s="64"/>
      <c r="L208" s="70"/>
      <c r="M208" s="126">
        <f t="shared" si="122"/>
        <v>0</v>
      </c>
      <c r="N208" s="127">
        <f t="shared" si="123"/>
        <v>0</v>
      </c>
      <c r="O208" s="127">
        <f t="shared" si="124"/>
        <v>0</v>
      </c>
      <c r="P208" s="66"/>
      <c r="Q208" s="66"/>
      <c r="R208" s="122">
        <f t="shared" si="135"/>
        <v>0</v>
      </c>
      <c r="S208" s="64"/>
      <c r="T208" s="70"/>
      <c r="U208" s="126">
        <f t="shared" si="125"/>
        <v>0</v>
      </c>
      <c r="V208" s="127">
        <f t="shared" si="126"/>
        <v>0</v>
      </c>
      <c r="W208" s="127" t="e">
        <f t="shared" si="127"/>
        <v>#DIV/0!</v>
      </c>
      <c r="X208" s="66"/>
      <c r="Y208" s="66"/>
      <c r="Z208" s="122">
        <f t="shared" si="136"/>
        <v>0</v>
      </c>
      <c r="AA208" s="64"/>
      <c r="AB208" s="70"/>
      <c r="AC208" s="126">
        <f t="shared" si="128"/>
        <v>0</v>
      </c>
      <c r="AD208" s="127">
        <f t="shared" si="129"/>
        <v>0</v>
      </c>
      <c r="AE208" s="127" t="e">
        <f t="shared" si="130"/>
        <v>#DIV/0!</v>
      </c>
    </row>
    <row r="209" spans="2:31" ht="15">
      <c r="B209" s="74"/>
      <c r="C209" s="74"/>
      <c r="D209" s="93" t="s">
        <v>443</v>
      </c>
      <c r="E209" s="80" t="s">
        <v>140</v>
      </c>
      <c r="F209" s="138">
        <f aca="true" t="shared" si="137" ref="F209:G209">+F210+F211+F212</f>
        <v>0</v>
      </c>
      <c r="G209" s="138">
        <f t="shared" si="137"/>
        <v>0</v>
      </c>
      <c r="H209" s="71"/>
      <c r="I209" s="71"/>
      <c r="J209" s="122">
        <f>+J210+J211+J212</f>
        <v>0</v>
      </c>
      <c r="K209" s="64"/>
      <c r="L209" s="70"/>
      <c r="M209" s="126">
        <f t="shared" si="122"/>
        <v>0</v>
      </c>
      <c r="N209" s="127">
        <f t="shared" si="123"/>
        <v>0</v>
      </c>
      <c r="O209" s="127">
        <f t="shared" si="124"/>
        <v>0</v>
      </c>
      <c r="P209" s="66"/>
      <c r="Q209" s="66"/>
      <c r="R209" s="122">
        <f>+R210+R211+R212</f>
        <v>0</v>
      </c>
      <c r="S209" s="64"/>
      <c r="T209" s="70"/>
      <c r="U209" s="126">
        <f t="shared" si="125"/>
        <v>0</v>
      </c>
      <c r="V209" s="127">
        <f t="shared" si="126"/>
        <v>0</v>
      </c>
      <c r="W209" s="127" t="e">
        <f t="shared" si="127"/>
        <v>#DIV/0!</v>
      </c>
      <c r="X209" s="66"/>
      <c r="Y209" s="66"/>
      <c r="Z209" s="122">
        <f>+Z210+Z211+Z212</f>
        <v>0</v>
      </c>
      <c r="AA209" s="64"/>
      <c r="AB209" s="70"/>
      <c r="AC209" s="126">
        <f t="shared" si="128"/>
        <v>0</v>
      </c>
      <c r="AD209" s="127">
        <f t="shared" si="129"/>
        <v>0</v>
      </c>
      <c r="AE209" s="127" t="e">
        <f t="shared" si="130"/>
        <v>#DIV/0!</v>
      </c>
    </row>
    <row r="210" spans="2:31" ht="15">
      <c r="B210" s="74"/>
      <c r="C210" s="74"/>
      <c r="D210" s="94" t="s">
        <v>444</v>
      </c>
      <c r="E210" s="76" t="s">
        <v>295</v>
      </c>
      <c r="F210" s="138"/>
      <c r="G210" s="138"/>
      <c r="H210" s="71"/>
      <c r="I210" s="71"/>
      <c r="J210" s="122">
        <f aca="true" t="shared" si="138" ref="J210:J218">+H210+I210</f>
        <v>0</v>
      </c>
      <c r="K210" s="64"/>
      <c r="L210" s="70"/>
      <c r="M210" s="126">
        <f t="shared" si="122"/>
        <v>0</v>
      </c>
      <c r="N210" s="127">
        <f t="shared" si="123"/>
        <v>0</v>
      </c>
      <c r="O210" s="127">
        <f t="shared" si="124"/>
        <v>0</v>
      </c>
      <c r="P210" s="66"/>
      <c r="Q210" s="66"/>
      <c r="R210" s="122">
        <f aca="true" t="shared" si="139" ref="R210:R218">+P210+Q210</f>
        <v>0</v>
      </c>
      <c r="S210" s="64"/>
      <c r="T210" s="70"/>
      <c r="U210" s="126">
        <f t="shared" si="125"/>
        <v>0</v>
      </c>
      <c r="V210" s="127">
        <f t="shared" si="126"/>
        <v>0</v>
      </c>
      <c r="W210" s="127" t="e">
        <f t="shared" si="127"/>
        <v>#DIV/0!</v>
      </c>
      <c r="X210" s="66"/>
      <c r="Y210" s="66"/>
      <c r="Z210" s="122">
        <f aca="true" t="shared" si="140" ref="Z210:Z218">+X210+Y210</f>
        <v>0</v>
      </c>
      <c r="AA210" s="64"/>
      <c r="AB210" s="70"/>
      <c r="AC210" s="126">
        <f t="shared" si="128"/>
        <v>0</v>
      </c>
      <c r="AD210" s="127">
        <f t="shared" si="129"/>
        <v>0</v>
      </c>
      <c r="AE210" s="127" t="e">
        <f t="shared" si="130"/>
        <v>#DIV/0!</v>
      </c>
    </row>
    <row r="211" spans="2:31" ht="15">
      <c r="B211" s="74"/>
      <c r="C211" s="74"/>
      <c r="D211" s="94" t="s">
        <v>445</v>
      </c>
      <c r="E211" s="76" t="s">
        <v>296</v>
      </c>
      <c r="F211" s="138"/>
      <c r="G211" s="138"/>
      <c r="H211" s="71"/>
      <c r="I211" s="71"/>
      <c r="J211" s="122">
        <f t="shared" si="138"/>
        <v>0</v>
      </c>
      <c r="K211" s="64"/>
      <c r="L211" s="70"/>
      <c r="M211" s="126">
        <f t="shared" si="122"/>
        <v>0</v>
      </c>
      <c r="N211" s="127">
        <f t="shared" si="123"/>
        <v>0</v>
      </c>
      <c r="O211" s="127">
        <f t="shared" si="124"/>
        <v>0</v>
      </c>
      <c r="P211" s="66"/>
      <c r="Q211" s="66"/>
      <c r="R211" s="122">
        <f t="shared" si="139"/>
        <v>0</v>
      </c>
      <c r="S211" s="64"/>
      <c r="T211" s="70"/>
      <c r="U211" s="126">
        <f t="shared" si="125"/>
        <v>0</v>
      </c>
      <c r="V211" s="127">
        <f t="shared" si="126"/>
        <v>0</v>
      </c>
      <c r="W211" s="127" t="e">
        <f t="shared" si="127"/>
        <v>#DIV/0!</v>
      </c>
      <c r="X211" s="66"/>
      <c r="Y211" s="66"/>
      <c r="Z211" s="122">
        <f t="shared" si="140"/>
        <v>0</v>
      </c>
      <c r="AA211" s="64"/>
      <c r="AB211" s="70"/>
      <c r="AC211" s="126">
        <f t="shared" si="128"/>
        <v>0</v>
      </c>
      <c r="AD211" s="127">
        <f t="shared" si="129"/>
        <v>0</v>
      </c>
      <c r="AE211" s="127" t="e">
        <f t="shared" si="130"/>
        <v>#DIV/0!</v>
      </c>
    </row>
    <row r="212" spans="2:31" ht="15">
      <c r="B212" s="74"/>
      <c r="C212" s="74"/>
      <c r="D212" s="94" t="s">
        <v>446</v>
      </c>
      <c r="E212" s="76" t="s">
        <v>141</v>
      </c>
      <c r="F212" s="138"/>
      <c r="G212" s="138"/>
      <c r="H212" s="71"/>
      <c r="I212" s="71"/>
      <c r="J212" s="122">
        <f t="shared" si="138"/>
        <v>0</v>
      </c>
      <c r="K212" s="64"/>
      <c r="L212" s="70"/>
      <c r="M212" s="126">
        <f t="shared" si="122"/>
        <v>0</v>
      </c>
      <c r="N212" s="127">
        <f t="shared" si="123"/>
        <v>0</v>
      </c>
      <c r="O212" s="127">
        <f t="shared" si="124"/>
        <v>0</v>
      </c>
      <c r="P212" s="66"/>
      <c r="Q212" s="66"/>
      <c r="R212" s="122">
        <f t="shared" si="139"/>
        <v>0</v>
      </c>
      <c r="S212" s="64"/>
      <c r="T212" s="70"/>
      <c r="U212" s="126">
        <f t="shared" si="125"/>
        <v>0</v>
      </c>
      <c r="V212" s="127">
        <f t="shared" si="126"/>
        <v>0</v>
      </c>
      <c r="W212" s="127" t="e">
        <f t="shared" si="127"/>
        <v>#DIV/0!</v>
      </c>
      <c r="X212" s="66"/>
      <c r="Y212" s="66"/>
      <c r="Z212" s="122">
        <f t="shared" si="140"/>
        <v>0</v>
      </c>
      <c r="AA212" s="64"/>
      <c r="AB212" s="70"/>
      <c r="AC212" s="126">
        <f t="shared" si="128"/>
        <v>0</v>
      </c>
      <c r="AD212" s="127">
        <f t="shared" si="129"/>
        <v>0</v>
      </c>
      <c r="AE212" s="127" t="e">
        <f t="shared" si="130"/>
        <v>#DIV/0!</v>
      </c>
    </row>
    <row r="213" spans="2:31" ht="15">
      <c r="B213" s="74"/>
      <c r="C213" s="74"/>
      <c r="D213" s="94" t="s">
        <v>447</v>
      </c>
      <c r="E213" s="76" t="s">
        <v>142</v>
      </c>
      <c r="F213" s="138"/>
      <c r="G213" s="138"/>
      <c r="H213" s="71"/>
      <c r="I213" s="71"/>
      <c r="J213" s="122">
        <f t="shared" si="138"/>
        <v>0</v>
      </c>
      <c r="K213" s="64"/>
      <c r="L213" s="70"/>
      <c r="M213" s="126">
        <f t="shared" si="122"/>
        <v>0</v>
      </c>
      <c r="N213" s="127">
        <f t="shared" si="123"/>
        <v>0</v>
      </c>
      <c r="O213" s="127">
        <f t="shared" si="124"/>
        <v>0</v>
      </c>
      <c r="P213" s="66"/>
      <c r="Q213" s="66"/>
      <c r="R213" s="122">
        <f t="shared" si="139"/>
        <v>0</v>
      </c>
      <c r="S213" s="64"/>
      <c r="T213" s="70"/>
      <c r="U213" s="126">
        <f t="shared" si="125"/>
        <v>0</v>
      </c>
      <c r="V213" s="127">
        <f t="shared" si="126"/>
        <v>0</v>
      </c>
      <c r="W213" s="127" t="e">
        <f t="shared" si="127"/>
        <v>#DIV/0!</v>
      </c>
      <c r="X213" s="66"/>
      <c r="Y213" s="66"/>
      <c r="Z213" s="122">
        <f t="shared" si="140"/>
        <v>0</v>
      </c>
      <c r="AA213" s="64"/>
      <c r="AB213" s="70"/>
      <c r="AC213" s="126">
        <f t="shared" si="128"/>
        <v>0</v>
      </c>
      <c r="AD213" s="127">
        <f t="shared" si="129"/>
        <v>0</v>
      </c>
      <c r="AE213" s="127" t="e">
        <f t="shared" si="130"/>
        <v>#DIV/0!</v>
      </c>
    </row>
    <row r="214" spans="2:31" ht="15">
      <c r="B214" s="74"/>
      <c r="C214" s="74"/>
      <c r="D214" s="94" t="s">
        <v>448</v>
      </c>
      <c r="E214" s="76" t="s">
        <v>143</v>
      </c>
      <c r="F214" s="138"/>
      <c r="G214" s="138"/>
      <c r="H214" s="71"/>
      <c r="I214" s="71"/>
      <c r="J214" s="122">
        <f t="shared" si="138"/>
        <v>0</v>
      </c>
      <c r="K214" s="64"/>
      <c r="L214" s="70"/>
      <c r="M214" s="126">
        <f t="shared" si="122"/>
        <v>0</v>
      </c>
      <c r="N214" s="127">
        <f t="shared" si="123"/>
        <v>0</v>
      </c>
      <c r="O214" s="127">
        <f t="shared" si="124"/>
        <v>0</v>
      </c>
      <c r="P214" s="66"/>
      <c r="Q214" s="66"/>
      <c r="R214" s="122">
        <f t="shared" si="139"/>
        <v>0</v>
      </c>
      <c r="S214" s="64"/>
      <c r="T214" s="70"/>
      <c r="U214" s="126">
        <f t="shared" si="125"/>
        <v>0</v>
      </c>
      <c r="V214" s="127">
        <f t="shared" si="126"/>
        <v>0</v>
      </c>
      <c r="W214" s="127" t="e">
        <f t="shared" si="127"/>
        <v>#DIV/0!</v>
      </c>
      <c r="X214" s="66"/>
      <c r="Y214" s="66"/>
      <c r="Z214" s="122">
        <f t="shared" si="140"/>
        <v>0</v>
      </c>
      <c r="AA214" s="64"/>
      <c r="AB214" s="70"/>
      <c r="AC214" s="126">
        <f t="shared" si="128"/>
        <v>0</v>
      </c>
      <c r="AD214" s="127">
        <f t="shared" si="129"/>
        <v>0</v>
      </c>
      <c r="AE214" s="127" t="e">
        <f t="shared" si="130"/>
        <v>#DIV/0!</v>
      </c>
    </row>
    <row r="215" spans="2:31" ht="15">
      <c r="B215" s="74"/>
      <c r="C215" s="74"/>
      <c r="D215" s="94" t="s">
        <v>449</v>
      </c>
      <c r="E215" s="76" t="s">
        <v>144</v>
      </c>
      <c r="F215" s="138"/>
      <c r="G215" s="138"/>
      <c r="H215" s="71"/>
      <c r="I215" s="71"/>
      <c r="J215" s="122">
        <f t="shared" si="138"/>
        <v>0</v>
      </c>
      <c r="K215" s="64"/>
      <c r="L215" s="70"/>
      <c r="M215" s="126">
        <f t="shared" si="122"/>
        <v>0</v>
      </c>
      <c r="N215" s="127">
        <f t="shared" si="123"/>
        <v>0</v>
      </c>
      <c r="O215" s="127">
        <f t="shared" si="124"/>
        <v>0</v>
      </c>
      <c r="P215" s="66"/>
      <c r="Q215" s="66"/>
      <c r="R215" s="122">
        <f t="shared" si="139"/>
        <v>0</v>
      </c>
      <c r="S215" s="64"/>
      <c r="T215" s="70"/>
      <c r="U215" s="126">
        <f t="shared" si="125"/>
        <v>0</v>
      </c>
      <c r="V215" s="127">
        <f t="shared" si="126"/>
        <v>0</v>
      </c>
      <c r="W215" s="127" t="e">
        <f t="shared" si="127"/>
        <v>#DIV/0!</v>
      </c>
      <c r="X215" s="66"/>
      <c r="Y215" s="66"/>
      <c r="Z215" s="122">
        <f t="shared" si="140"/>
        <v>0</v>
      </c>
      <c r="AA215" s="64"/>
      <c r="AB215" s="70"/>
      <c r="AC215" s="126">
        <f t="shared" si="128"/>
        <v>0</v>
      </c>
      <c r="AD215" s="127">
        <f t="shared" si="129"/>
        <v>0</v>
      </c>
      <c r="AE215" s="127" t="e">
        <f t="shared" si="130"/>
        <v>#DIV/0!</v>
      </c>
    </row>
    <row r="216" spans="2:31" ht="15">
      <c r="B216" s="74"/>
      <c r="C216" s="74"/>
      <c r="D216" s="94" t="s">
        <v>450</v>
      </c>
      <c r="E216" s="76" t="s">
        <v>145</v>
      </c>
      <c r="F216" s="138"/>
      <c r="G216" s="138"/>
      <c r="H216" s="71"/>
      <c r="I216" s="71"/>
      <c r="J216" s="122">
        <f t="shared" si="138"/>
        <v>0</v>
      </c>
      <c r="K216" s="64"/>
      <c r="L216" s="70"/>
      <c r="M216" s="126">
        <f t="shared" si="122"/>
        <v>0</v>
      </c>
      <c r="N216" s="127">
        <f t="shared" si="123"/>
        <v>0</v>
      </c>
      <c r="O216" s="127">
        <f t="shared" si="124"/>
        <v>0</v>
      </c>
      <c r="P216" s="66"/>
      <c r="Q216" s="66"/>
      <c r="R216" s="122">
        <f t="shared" si="139"/>
        <v>0</v>
      </c>
      <c r="S216" s="64"/>
      <c r="T216" s="70"/>
      <c r="U216" s="126">
        <f t="shared" si="125"/>
        <v>0</v>
      </c>
      <c r="V216" s="127">
        <f t="shared" si="126"/>
        <v>0</v>
      </c>
      <c r="W216" s="127" t="e">
        <f t="shared" si="127"/>
        <v>#DIV/0!</v>
      </c>
      <c r="X216" s="66"/>
      <c r="Y216" s="66"/>
      <c r="Z216" s="122">
        <f t="shared" si="140"/>
        <v>0</v>
      </c>
      <c r="AA216" s="64"/>
      <c r="AB216" s="70"/>
      <c r="AC216" s="126">
        <f t="shared" si="128"/>
        <v>0</v>
      </c>
      <c r="AD216" s="127">
        <f t="shared" si="129"/>
        <v>0</v>
      </c>
      <c r="AE216" s="127" t="e">
        <f t="shared" si="130"/>
        <v>#DIV/0!</v>
      </c>
    </row>
    <row r="217" spans="2:31" ht="15">
      <c r="B217" s="74"/>
      <c r="C217" s="74"/>
      <c r="D217" s="94" t="s">
        <v>451</v>
      </c>
      <c r="E217" s="76" t="s">
        <v>146</v>
      </c>
      <c r="F217" s="138"/>
      <c r="G217" s="138"/>
      <c r="H217" s="71"/>
      <c r="I217" s="71"/>
      <c r="J217" s="122">
        <f t="shared" si="138"/>
        <v>0</v>
      </c>
      <c r="K217" s="64"/>
      <c r="L217" s="70"/>
      <c r="M217" s="126">
        <f t="shared" si="122"/>
        <v>0</v>
      </c>
      <c r="N217" s="127">
        <f t="shared" si="123"/>
        <v>0</v>
      </c>
      <c r="O217" s="127">
        <f t="shared" si="124"/>
        <v>0</v>
      </c>
      <c r="P217" s="66"/>
      <c r="Q217" s="66"/>
      <c r="R217" s="122">
        <f t="shared" si="139"/>
        <v>0</v>
      </c>
      <c r="S217" s="64"/>
      <c r="T217" s="70"/>
      <c r="U217" s="126">
        <f t="shared" si="125"/>
        <v>0</v>
      </c>
      <c r="V217" s="127">
        <f t="shared" si="126"/>
        <v>0</v>
      </c>
      <c r="W217" s="127" t="e">
        <f t="shared" si="127"/>
        <v>#DIV/0!</v>
      </c>
      <c r="X217" s="66"/>
      <c r="Y217" s="66"/>
      <c r="Z217" s="122">
        <f t="shared" si="140"/>
        <v>0</v>
      </c>
      <c r="AA217" s="64"/>
      <c r="AB217" s="70"/>
      <c r="AC217" s="126">
        <f t="shared" si="128"/>
        <v>0</v>
      </c>
      <c r="AD217" s="127">
        <f t="shared" si="129"/>
        <v>0</v>
      </c>
      <c r="AE217" s="127" t="e">
        <f t="shared" si="130"/>
        <v>#DIV/0!</v>
      </c>
    </row>
    <row r="218" spans="2:31" ht="15">
      <c r="B218" s="74"/>
      <c r="C218" s="74"/>
      <c r="D218" s="94" t="s">
        <v>452</v>
      </c>
      <c r="E218" s="76" t="s">
        <v>147</v>
      </c>
      <c r="F218" s="138"/>
      <c r="G218" s="138"/>
      <c r="H218" s="71"/>
      <c r="I218" s="71"/>
      <c r="J218" s="122">
        <f t="shared" si="138"/>
        <v>0</v>
      </c>
      <c r="K218" s="64"/>
      <c r="L218" s="70"/>
      <c r="M218" s="126">
        <f t="shared" si="122"/>
        <v>0</v>
      </c>
      <c r="N218" s="127">
        <f t="shared" si="123"/>
        <v>0</v>
      </c>
      <c r="O218" s="127">
        <f t="shared" si="124"/>
        <v>0</v>
      </c>
      <c r="P218" s="66"/>
      <c r="Q218" s="66"/>
      <c r="R218" s="122">
        <f t="shared" si="139"/>
        <v>0</v>
      </c>
      <c r="S218" s="64"/>
      <c r="T218" s="70"/>
      <c r="U218" s="126">
        <f t="shared" si="125"/>
        <v>0</v>
      </c>
      <c r="V218" s="127">
        <f t="shared" si="126"/>
        <v>0</v>
      </c>
      <c r="W218" s="127" t="e">
        <f t="shared" si="127"/>
        <v>#DIV/0!</v>
      </c>
      <c r="X218" s="66"/>
      <c r="Y218" s="66"/>
      <c r="Z218" s="122">
        <f t="shared" si="140"/>
        <v>0</v>
      </c>
      <c r="AA218" s="64"/>
      <c r="AB218" s="70"/>
      <c r="AC218" s="126">
        <f t="shared" si="128"/>
        <v>0</v>
      </c>
      <c r="AD218" s="127">
        <f t="shared" si="129"/>
        <v>0</v>
      </c>
      <c r="AE218" s="127" t="e">
        <f t="shared" si="130"/>
        <v>#DIV/0!</v>
      </c>
    </row>
    <row r="219" spans="2:31" ht="26.4">
      <c r="B219" s="74"/>
      <c r="C219" s="74"/>
      <c r="D219" s="92" t="s">
        <v>453</v>
      </c>
      <c r="E219" s="78" t="s">
        <v>297</v>
      </c>
      <c r="F219" s="138">
        <f aca="true" t="shared" si="141" ref="F219:G219">+F220+F224</f>
        <v>0</v>
      </c>
      <c r="G219" s="138">
        <f t="shared" si="141"/>
        <v>0</v>
      </c>
      <c r="H219" s="71"/>
      <c r="I219" s="71"/>
      <c r="J219" s="122">
        <f>+J220+J224</f>
        <v>0</v>
      </c>
      <c r="K219" s="64"/>
      <c r="L219" s="70"/>
      <c r="M219" s="126">
        <f t="shared" si="122"/>
        <v>0</v>
      </c>
      <c r="N219" s="127">
        <f t="shared" si="123"/>
        <v>0</v>
      </c>
      <c r="O219" s="127">
        <f t="shared" si="124"/>
        <v>0</v>
      </c>
      <c r="P219" s="66"/>
      <c r="Q219" s="66"/>
      <c r="R219" s="122">
        <f>+R220+R224</f>
        <v>0</v>
      </c>
      <c r="S219" s="64"/>
      <c r="T219" s="70"/>
      <c r="U219" s="126">
        <f t="shared" si="125"/>
        <v>0</v>
      </c>
      <c r="V219" s="127">
        <f t="shared" si="126"/>
        <v>0</v>
      </c>
      <c r="W219" s="127" t="e">
        <f t="shared" si="127"/>
        <v>#DIV/0!</v>
      </c>
      <c r="X219" s="66"/>
      <c r="Y219" s="66"/>
      <c r="Z219" s="122">
        <f>+Z220+Z224</f>
        <v>0</v>
      </c>
      <c r="AA219" s="64"/>
      <c r="AB219" s="70"/>
      <c r="AC219" s="126">
        <f t="shared" si="128"/>
        <v>0</v>
      </c>
      <c r="AD219" s="127">
        <f t="shared" si="129"/>
        <v>0</v>
      </c>
      <c r="AE219" s="127" t="e">
        <f t="shared" si="130"/>
        <v>#DIV/0!</v>
      </c>
    </row>
    <row r="220" spans="2:31" ht="15">
      <c r="B220" s="74"/>
      <c r="C220" s="74"/>
      <c r="D220" s="93" t="s">
        <v>454</v>
      </c>
      <c r="E220" s="80" t="s">
        <v>148</v>
      </c>
      <c r="F220" s="138">
        <f aca="true" t="shared" si="142" ref="F220:G220">+F221+F222+F223</f>
        <v>0</v>
      </c>
      <c r="G220" s="138">
        <f t="shared" si="142"/>
        <v>0</v>
      </c>
      <c r="H220" s="71"/>
      <c r="I220" s="71"/>
      <c r="J220" s="122">
        <f>+J221+J222+J223</f>
        <v>0</v>
      </c>
      <c r="K220" s="64"/>
      <c r="L220" s="70"/>
      <c r="M220" s="126">
        <f t="shared" si="122"/>
        <v>0</v>
      </c>
      <c r="N220" s="127">
        <f t="shared" si="123"/>
        <v>0</v>
      </c>
      <c r="O220" s="127">
        <f t="shared" si="124"/>
        <v>0</v>
      </c>
      <c r="P220" s="66"/>
      <c r="Q220" s="66"/>
      <c r="R220" s="122">
        <f>+R221+R222+R223</f>
        <v>0</v>
      </c>
      <c r="S220" s="64"/>
      <c r="T220" s="70"/>
      <c r="U220" s="126">
        <f t="shared" si="125"/>
        <v>0</v>
      </c>
      <c r="V220" s="127">
        <f t="shared" si="126"/>
        <v>0</v>
      </c>
      <c r="W220" s="127" t="e">
        <f t="shared" si="127"/>
        <v>#DIV/0!</v>
      </c>
      <c r="X220" s="66"/>
      <c r="Y220" s="66"/>
      <c r="Z220" s="122">
        <f>+Z221+Z222+Z223</f>
        <v>0</v>
      </c>
      <c r="AA220" s="64"/>
      <c r="AB220" s="70"/>
      <c r="AC220" s="126">
        <f t="shared" si="128"/>
        <v>0</v>
      </c>
      <c r="AD220" s="127">
        <f t="shared" si="129"/>
        <v>0</v>
      </c>
      <c r="AE220" s="127" t="e">
        <f t="shared" si="130"/>
        <v>#DIV/0!</v>
      </c>
    </row>
    <row r="221" spans="2:31" ht="15">
      <c r="B221" s="74"/>
      <c r="C221" s="74"/>
      <c r="D221" s="94" t="s">
        <v>455</v>
      </c>
      <c r="E221" s="76" t="s">
        <v>298</v>
      </c>
      <c r="F221" s="138"/>
      <c r="G221" s="138"/>
      <c r="H221" s="71"/>
      <c r="I221" s="71"/>
      <c r="J221" s="122">
        <f aca="true" t="shared" si="143" ref="J221:J224">+H221+I221</f>
        <v>0</v>
      </c>
      <c r="K221" s="64"/>
      <c r="L221" s="70"/>
      <c r="M221" s="126">
        <f t="shared" si="122"/>
        <v>0</v>
      </c>
      <c r="N221" s="127">
        <f t="shared" si="123"/>
        <v>0</v>
      </c>
      <c r="O221" s="127">
        <f t="shared" si="124"/>
        <v>0</v>
      </c>
      <c r="P221" s="66"/>
      <c r="Q221" s="66"/>
      <c r="R221" s="122">
        <f aca="true" t="shared" si="144" ref="R221:R224">+P221+Q221</f>
        <v>0</v>
      </c>
      <c r="S221" s="64"/>
      <c r="T221" s="70"/>
      <c r="U221" s="126">
        <f t="shared" si="125"/>
        <v>0</v>
      </c>
      <c r="V221" s="127">
        <f t="shared" si="126"/>
        <v>0</v>
      </c>
      <c r="W221" s="127" t="e">
        <f t="shared" si="127"/>
        <v>#DIV/0!</v>
      </c>
      <c r="X221" s="66"/>
      <c r="Y221" s="66"/>
      <c r="Z221" s="122">
        <f aca="true" t="shared" si="145" ref="Z221:Z224">+X221+Y221</f>
        <v>0</v>
      </c>
      <c r="AA221" s="64"/>
      <c r="AB221" s="70"/>
      <c r="AC221" s="126">
        <f t="shared" si="128"/>
        <v>0</v>
      </c>
      <c r="AD221" s="127">
        <f t="shared" si="129"/>
        <v>0</v>
      </c>
      <c r="AE221" s="127" t="e">
        <f t="shared" si="130"/>
        <v>#DIV/0!</v>
      </c>
    </row>
    <row r="222" spans="2:31" ht="15">
      <c r="B222" s="74"/>
      <c r="C222" s="74"/>
      <c r="D222" s="94" t="s">
        <v>456</v>
      </c>
      <c r="E222" s="76" t="s">
        <v>149</v>
      </c>
      <c r="F222" s="138"/>
      <c r="G222" s="138"/>
      <c r="H222" s="71"/>
      <c r="I222" s="71"/>
      <c r="J222" s="122">
        <f t="shared" si="143"/>
        <v>0</v>
      </c>
      <c r="K222" s="64"/>
      <c r="L222" s="70"/>
      <c r="M222" s="126">
        <f t="shared" si="122"/>
        <v>0</v>
      </c>
      <c r="N222" s="127">
        <f t="shared" si="123"/>
        <v>0</v>
      </c>
      <c r="O222" s="127">
        <f t="shared" si="124"/>
        <v>0</v>
      </c>
      <c r="P222" s="66"/>
      <c r="Q222" s="66"/>
      <c r="R222" s="122">
        <f t="shared" si="144"/>
        <v>0</v>
      </c>
      <c r="S222" s="64"/>
      <c r="T222" s="70"/>
      <c r="U222" s="126">
        <f t="shared" si="125"/>
        <v>0</v>
      </c>
      <c r="V222" s="127">
        <f t="shared" si="126"/>
        <v>0</v>
      </c>
      <c r="W222" s="127" t="e">
        <f t="shared" si="127"/>
        <v>#DIV/0!</v>
      </c>
      <c r="X222" s="66"/>
      <c r="Y222" s="66"/>
      <c r="Z222" s="122">
        <f t="shared" si="145"/>
        <v>0</v>
      </c>
      <c r="AA222" s="64"/>
      <c r="AB222" s="70"/>
      <c r="AC222" s="126">
        <f t="shared" si="128"/>
        <v>0</v>
      </c>
      <c r="AD222" s="127">
        <f t="shared" si="129"/>
        <v>0</v>
      </c>
      <c r="AE222" s="127" t="e">
        <f t="shared" si="130"/>
        <v>#DIV/0!</v>
      </c>
    </row>
    <row r="223" spans="2:31" ht="15">
      <c r="B223" s="74"/>
      <c r="C223" s="74"/>
      <c r="D223" s="94" t="s">
        <v>457</v>
      </c>
      <c r="E223" s="76" t="s">
        <v>150</v>
      </c>
      <c r="F223" s="138"/>
      <c r="G223" s="138"/>
      <c r="H223" s="71"/>
      <c r="I223" s="71"/>
      <c r="J223" s="122">
        <f t="shared" si="143"/>
        <v>0</v>
      </c>
      <c r="K223" s="64"/>
      <c r="L223" s="70"/>
      <c r="M223" s="126">
        <f t="shared" si="122"/>
        <v>0</v>
      </c>
      <c r="N223" s="127">
        <f t="shared" si="123"/>
        <v>0</v>
      </c>
      <c r="O223" s="127">
        <f t="shared" si="124"/>
        <v>0</v>
      </c>
      <c r="P223" s="66"/>
      <c r="Q223" s="66"/>
      <c r="R223" s="122">
        <f t="shared" si="144"/>
        <v>0</v>
      </c>
      <c r="S223" s="64"/>
      <c r="T223" s="70"/>
      <c r="U223" s="126">
        <f t="shared" si="125"/>
        <v>0</v>
      </c>
      <c r="V223" s="127">
        <f t="shared" si="126"/>
        <v>0</v>
      </c>
      <c r="W223" s="127" t="e">
        <f t="shared" si="127"/>
        <v>#DIV/0!</v>
      </c>
      <c r="X223" s="66"/>
      <c r="Y223" s="66"/>
      <c r="Z223" s="122">
        <f t="shared" si="145"/>
        <v>0</v>
      </c>
      <c r="AA223" s="64"/>
      <c r="AB223" s="70"/>
      <c r="AC223" s="126">
        <f t="shared" si="128"/>
        <v>0</v>
      </c>
      <c r="AD223" s="127">
        <f t="shared" si="129"/>
        <v>0</v>
      </c>
      <c r="AE223" s="127" t="e">
        <f t="shared" si="130"/>
        <v>#DIV/0!</v>
      </c>
    </row>
    <row r="224" spans="2:31" ht="26.4">
      <c r="B224" s="74"/>
      <c r="C224" s="74"/>
      <c r="D224" s="94" t="s">
        <v>458</v>
      </c>
      <c r="E224" s="76" t="s">
        <v>299</v>
      </c>
      <c r="F224" s="138"/>
      <c r="G224" s="138"/>
      <c r="H224" s="71"/>
      <c r="I224" s="71"/>
      <c r="J224" s="122">
        <f t="shared" si="143"/>
        <v>0</v>
      </c>
      <c r="K224" s="64"/>
      <c r="L224" s="70"/>
      <c r="M224" s="126">
        <f t="shared" si="122"/>
        <v>0</v>
      </c>
      <c r="N224" s="127">
        <f t="shared" si="123"/>
        <v>0</v>
      </c>
      <c r="O224" s="127">
        <f t="shared" si="124"/>
        <v>0</v>
      </c>
      <c r="P224" s="66"/>
      <c r="Q224" s="66"/>
      <c r="R224" s="122">
        <f t="shared" si="144"/>
        <v>0</v>
      </c>
      <c r="S224" s="64"/>
      <c r="T224" s="70"/>
      <c r="U224" s="126">
        <f t="shared" si="125"/>
        <v>0</v>
      </c>
      <c r="V224" s="127">
        <f t="shared" si="126"/>
        <v>0</v>
      </c>
      <c r="W224" s="127" t="e">
        <f t="shared" si="127"/>
        <v>#DIV/0!</v>
      </c>
      <c r="X224" s="66"/>
      <c r="Y224" s="66"/>
      <c r="Z224" s="122">
        <f t="shared" si="145"/>
        <v>0</v>
      </c>
      <c r="AA224" s="64"/>
      <c r="AB224" s="70"/>
      <c r="AC224" s="126">
        <f t="shared" si="128"/>
        <v>0</v>
      </c>
      <c r="AD224" s="127">
        <f t="shared" si="129"/>
        <v>0</v>
      </c>
      <c r="AE224" s="127" t="e">
        <f t="shared" si="130"/>
        <v>#DIV/0!</v>
      </c>
    </row>
    <row r="225" spans="2:31" ht="15">
      <c r="B225" s="74"/>
      <c r="C225" s="74"/>
      <c r="D225" s="91" t="s">
        <v>242</v>
      </c>
      <c r="E225" s="73" t="s">
        <v>300</v>
      </c>
      <c r="F225" s="143">
        <f aca="true" t="shared" si="146" ref="F225:G225">+F226+F240</f>
        <v>0</v>
      </c>
      <c r="G225" s="143">
        <f t="shared" si="146"/>
        <v>0</v>
      </c>
      <c r="H225" s="71"/>
      <c r="I225" s="71"/>
      <c r="J225" s="122">
        <f>+J226+J240</f>
        <v>0</v>
      </c>
      <c r="K225" s="64"/>
      <c r="L225" s="70"/>
      <c r="M225" s="126">
        <f t="shared" si="122"/>
        <v>0</v>
      </c>
      <c r="N225" s="127">
        <f t="shared" si="123"/>
        <v>0</v>
      </c>
      <c r="O225" s="127">
        <f t="shared" si="124"/>
        <v>0</v>
      </c>
      <c r="P225" s="66"/>
      <c r="Q225" s="66"/>
      <c r="R225" s="122">
        <f>+R226+R240</f>
        <v>0</v>
      </c>
      <c r="S225" s="64"/>
      <c r="T225" s="70"/>
      <c r="U225" s="126">
        <f t="shared" si="125"/>
        <v>0</v>
      </c>
      <c r="V225" s="127">
        <f t="shared" si="126"/>
        <v>0</v>
      </c>
      <c r="W225" s="127" t="e">
        <f t="shared" si="127"/>
        <v>#DIV/0!</v>
      </c>
      <c r="X225" s="66"/>
      <c r="Y225" s="66"/>
      <c r="Z225" s="122">
        <f>+Z226+Z240</f>
        <v>0</v>
      </c>
      <c r="AA225" s="64"/>
      <c r="AB225" s="70"/>
      <c r="AC225" s="126">
        <f t="shared" si="128"/>
        <v>0</v>
      </c>
      <c r="AD225" s="127">
        <f t="shared" si="129"/>
        <v>0</v>
      </c>
      <c r="AE225" s="127" t="e">
        <f t="shared" si="130"/>
        <v>#DIV/0!</v>
      </c>
    </row>
    <row r="226" spans="2:31" ht="26.4">
      <c r="B226" s="74"/>
      <c r="C226" s="74"/>
      <c r="D226" s="92" t="s">
        <v>459</v>
      </c>
      <c r="E226" s="78" t="s">
        <v>293</v>
      </c>
      <c r="F226" s="138">
        <f aca="true" t="shared" si="147" ref="F226:G226">+F227+F230+F234+F235+F236+F237+F238+F239</f>
        <v>0</v>
      </c>
      <c r="G226" s="138">
        <f t="shared" si="147"/>
        <v>0</v>
      </c>
      <c r="H226" s="71"/>
      <c r="I226" s="71"/>
      <c r="J226" s="122">
        <f>+J227+J230+J234+J235+J236+J237+J238+J239</f>
        <v>0</v>
      </c>
      <c r="K226" s="64"/>
      <c r="L226" s="70"/>
      <c r="M226" s="126">
        <f t="shared" si="122"/>
        <v>0</v>
      </c>
      <c r="N226" s="127">
        <f t="shared" si="123"/>
        <v>0</v>
      </c>
      <c r="O226" s="127">
        <f t="shared" si="124"/>
        <v>0</v>
      </c>
      <c r="P226" s="66"/>
      <c r="Q226" s="66"/>
      <c r="R226" s="122">
        <f>+R227+R230+R234+R235+R236+R237+R238+R239</f>
        <v>0</v>
      </c>
      <c r="S226" s="64"/>
      <c r="T226" s="70"/>
      <c r="U226" s="126">
        <f t="shared" si="125"/>
        <v>0</v>
      </c>
      <c r="V226" s="127">
        <f t="shared" si="126"/>
        <v>0</v>
      </c>
      <c r="W226" s="127" t="e">
        <f t="shared" si="127"/>
        <v>#DIV/0!</v>
      </c>
      <c r="X226" s="66"/>
      <c r="Y226" s="66"/>
      <c r="Z226" s="122">
        <f>+Z227+Z230+Z234+Z235+Z236+Z237+Z238+Z239</f>
        <v>0</v>
      </c>
      <c r="AA226" s="64"/>
      <c r="AB226" s="70"/>
      <c r="AC226" s="126">
        <f t="shared" si="128"/>
        <v>0</v>
      </c>
      <c r="AD226" s="127">
        <f t="shared" si="129"/>
        <v>0</v>
      </c>
      <c r="AE226" s="127" t="e">
        <f t="shared" si="130"/>
        <v>#DIV/0!</v>
      </c>
    </row>
    <row r="227" spans="2:31" ht="15">
      <c r="B227" s="74"/>
      <c r="C227" s="74"/>
      <c r="D227" s="93" t="s">
        <v>460</v>
      </c>
      <c r="E227" s="80" t="s">
        <v>138</v>
      </c>
      <c r="F227" s="138">
        <f aca="true" t="shared" si="148" ref="F227:G227">+F228+F229</f>
        <v>0</v>
      </c>
      <c r="G227" s="138">
        <f t="shared" si="148"/>
        <v>0</v>
      </c>
      <c r="H227" s="71"/>
      <c r="I227" s="71"/>
      <c r="J227" s="122">
        <f>+J228+J229</f>
        <v>0</v>
      </c>
      <c r="K227" s="64"/>
      <c r="L227" s="70"/>
      <c r="M227" s="126">
        <f t="shared" si="122"/>
        <v>0</v>
      </c>
      <c r="N227" s="127">
        <f t="shared" si="123"/>
        <v>0</v>
      </c>
      <c r="O227" s="127">
        <f t="shared" si="124"/>
        <v>0</v>
      </c>
      <c r="P227" s="66"/>
      <c r="Q227" s="66"/>
      <c r="R227" s="122">
        <f>+R228+R229</f>
        <v>0</v>
      </c>
      <c r="S227" s="64"/>
      <c r="T227" s="70"/>
      <c r="U227" s="126">
        <f t="shared" si="125"/>
        <v>0</v>
      </c>
      <c r="V227" s="127">
        <f t="shared" si="126"/>
        <v>0</v>
      </c>
      <c r="W227" s="127" t="e">
        <f t="shared" si="127"/>
        <v>#DIV/0!</v>
      </c>
      <c r="X227" s="66"/>
      <c r="Y227" s="66"/>
      <c r="Z227" s="122">
        <f>+Z228+Z229</f>
        <v>0</v>
      </c>
      <c r="AA227" s="64"/>
      <c r="AB227" s="70"/>
      <c r="AC227" s="126">
        <f t="shared" si="128"/>
        <v>0</v>
      </c>
      <c r="AD227" s="127">
        <f t="shared" si="129"/>
        <v>0</v>
      </c>
      <c r="AE227" s="127" t="e">
        <f t="shared" si="130"/>
        <v>#DIV/0!</v>
      </c>
    </row>
    <row r="228" spans="2:31" ht="15">
      <c r="B228" s="74"/>
      <c r="C228" s="74"/>
      <c r="D228" s="94" t="s">
        <v>461</v>
      </c>
      <c r="E228" s="76" t="s">
        <v>294</v>
      </c>
      <c r="F228" s="138"/>
      <c r="G228" s="138"/>
      <c r="H228" s="71"/>
      <c r="I228" s="71"/>
      <c r="J228" s="122">
        <f aca="true" t="shared" si="149" ref="J228:J229">+H228+I228</f>
        <v>0</v>
      </c>
      <c r="K228" s="64"/>
      <c r="L228" s="70"/>
      <c r="M228" s="126">
        <f t="shared" si="122"/>
        <v>0</v>
      </c>
      <c r="N228" s="127">
        <f t="shared" si="123"/>
        <v>0</v>
      </c>
      <c r="O228" s="127">
        <f t="shared" si="124"/>
        <v>0</v>
      </c>
      <c r="P228" s="66"/>
      <c r="Q228" s="66"/>
      <c r="R228" s="122">
        <f aca="true" t="shared" si="150" ref="R228:R229">+P228+Q228</f>
        <v>0</v>
      </c>
      <c r="S228" s="64"/>
      <c r="T228" s="70"/>
      <c r="U228" s="126">
        <f t="shared" si="125"/>
        <v>0</v>
      </c>
      <c r="V228" s="127">
        <f t="shared" si="126"/>
        <v>0</v>
      </c>
      <c r="W228" s="127" t="e">
        <f t="shared" si="127"/>
        <v>#DIV/0!</v>
      </c>
      <c r="X228" s="66"/>
      <c r="Y228" s="66"/>
      <c r="Z228" s="122">
        <f aca="true" t="shared" si="151" ref="Z228:Z229">+X228+Y228</f>
        <v>0</v>
      </c>
      <c r="AA228" s="64"/>
      <c r="AB228" s="70"/>
      <c r="AC228" s="126">
        <f t="shared" si="128"/>
        <v>0</v>
      </c>
      <c r="AD228" s="127">
        <f t="shared" si="129"/>
        <v>0</v>
      </c>
      <c r="AE228" s="127" t="e">
        <f t="shared" si="130"/>
        <v>#DIV/0!</v>
      </c>
    </row>
    <row r="229" spans="2:31" ht="15">
      <c r="B229" s="74"/>
      <c r="C229" s="74"/>
      <c r="D229" s="94" t="s">
        <v>462</v>
      </c>
      <c r="E229" s="76" t="s">
        <v>139</v>
      </c>
      <c r="F229" s="138"/>
      <c r="G229" s="138"/>
      <c r="H229" s="71"/>
      <c r="I229" s="71"/>
      <c r="J229" s="122">
        <f t="shared" si="149"/>
        <v>0</v>
      </c>
      <c r="K229" s="64"/>
      <c r="L229" s="70"/>
      <c r="M229" s="126">
        <f t="shared" si="122"/>
        <v>0</v>
      </c>
      <c r="N229" s="127">
        <f t="shared" si="123"/>
        <v>0</v>
      </c>
      <c r="O229" s="127">
        <f t="shared" si="124"/>
        <v>0</v>
      </c>
      <c r="P229" s="66"/>
      <c r="Q229" s="66"/>
      <c r="R229" s="122">
        <f t="shared" si="150"/>
        <v>0</v>
      </c>
      <c r="S229" s="64"/>
      <c r="T229" s="70"/>
      <c r="U229" s="126">
        <f t="shared" si="125"/>
        <v>0</v>
      </c>
      <c r="V229" s="127">
        <f t="shared" si="126"/>
        <v>0</v>
      </c>
      <c r="W229" s="127" t="e">
        <f t="shared" si="127"/>
        <v>#DIV/0!</v>
      </c>
      <c r="X229" s="66"/>
      <c r="Y229" s="66"/>
      <c r="Z229" s="122">
        <f t="shared" si="151"/>
        <v>0</v>
      </c>
      <c r="AA229" s="64"/>
      <c r="AB229" s="70"/>
      <c r="AC229" s="126">
        <f t="shared" si="128"/>
        <v>0</v>
      </c>
      <c r="AD229" s="127">
        <f t="shared" si="129"/>
        <v>0</v>
      </c>
      <c r="AE229" s="127" t="e">
        <f t="shared" si="130"/>
        <v>#DIV/0!</v>
      </c>
    </row>
    <row r="230" spans="2:31" ht="15">
      <c r="B230" s="74"/>
      <c r="C230" s="74"/>
      <c r="D230" s="93" t="s">
        <v>463</v>
      </c>
      <c r="E230" s="80" t="s">
        <v>140</v>
      </c>
      <c r="F230" s="138">
        <f aca="true" t="shared" si="152" ref="F230:G230">+F231+F232+F233</f>
        <v>0</v>
      </c>
      <c r="G230" s="138">
        <f t="shared" si="152"/>
        <v>0</v>
      </c>
      <c r="H230" s="71"/>
      <c r="I230" s="71"/>
      <c r="J230" s="122">
        <f>+J231+J232+J233</f>
        <v>0</v>
      </c>
      <c r="K230" s="64"/>
      <c r="L230" s="70"/>
      <c r="M230" s="126">
        <f t="shared" si="122"/>
        <v>0</v>
      </c>
      <c r="N230" s="127">
        <f t="shared" si="123"/>
        <v>0</v>
      </c>
      <c r="O230" s="127">
        <f t="shared" si="124"/>
        <v>0</v>
      </c>
      <c r="P230" s="66"/>
      <c r="Q230" s="66"/>
      <c r="R230" s="122">
        <f>+R231+R232+R233</f>
        <v>0</v>
      </c>
      <c r="S230" s="64"/>
      <c r="T230" s="70"/>
      <c r="U230" s="126">
        <f t="shared" si="125"/>
        <v>0</v>
      </c>
      <c r="V230" s="127">
        <f t="shared" si="126"/>
        <v>0</v>
      </c>
      <c r="W230" s="127" t="e">
        <f t="shared" si="127"/>
        <v>#DIV/0!</v>
      </c>
      <c r="X230" s="66"/>
      <c r="Y230" s="66"/>
      <c r="Z230" s="122">
        <f>+Z231+Z232+Z233</f>
        <v>0</v>
      </c>
      <c r="AA230" s="64"/>
      <c r="AB230" s="70"/>
      <c r="AC230" s="126">
        <f t="shared" si="128"/>
        <v>0</v>
      </c>
      <c r="AD230" s="127">
        <f t="shared" si="129"/>
        <v>0</v>
      </c>
      <c r="AE230" s="127" t="e">
        <f t="shared" si="130"/>
        <v>#DIV/0!</v>
      </c>
    </row>
    <row r="231" spans="2:31" ht="15">
      <c r="B231" s="74"/>
      <c r="C231" s="74"/>
      <c r="D231" s="94" t="s">
        <v>464</v>
      </c>
      <c r="E231" s="76" t="s">
        <v>295</v>
      </c>
      <c r="F231" s="138"/>
      <c r="G231" s="138"/>
      <c r="H231" s="71"/>
      <c r="I231" s="71"/>
      <c r="J231" s="122">
        <f aca="true" t="shared" si="153" ref="J231:J239">+H231+I231</f>
        <v>0</v>
      </c>
      <c r="K231" s="64"/>
      <c r="L231" s="70"/>
      <c r="M231" s="126">
        <f t="shared" si="122"/>
        <v>0</v>
      </c>
      <c r="N231" s="127">
        <f t="shared" si="123"/>
        <v>0</v>
      </c>
      <c r="O231" s="127">
        <f t="shared" si="124"/>
        <v>0</v>
      </c>
      <c r="P231" s="66"/>
      <c r="Q231" s="66"/>
      <c r="R231" s="122">
        <f aca="true" t="shared" si="154" ref="R231:R239">+P231+Q231</f>
        <v>0</v>
      </c>
      <c r="S231" s="64"/>
      <c r="T231" s="70"/>
      <c r="U231" s="126">
        <f t="shared" si="125"/>
        <v>0</v>
      </c>
      <c r="V231" s="127">
        <f t="shared" si="126"/>
        <v>0</v>
      </c>
      <c r="W231" s="127" t="e">
        <f t="shared" si="127"/>
        <v>#DIV/0!</v>
      </c>
      <c r="X231" s="66"/>
      <c r="Y231" s="66"/>
      <c r="Z231" s="122">
        <f aca="true" t="shared" si="155" ref="Z231:Z239">+X231+Y231</f>
        <v>0</v>
      </c>
      <c r="AA231" s="64"/>
      <c r="AB231" s="70"/>
      <c r="AC231" s="126">
        <f t="shared" si="128"/>
        <v>0</v>
      </c>
      <c r="AD231" s="127">
        <f t="shared" si="129"/>
        <v>0</v>
      </c>
      <c r="AE231" s="127" t="e">
        <f t="shared" si="130"/>
        <v>#DIV/0!</v>
      </c>
    </row>
    <row r="232" spans="2:31" ht="15">
      <c r="B232" s="74"/>
      <c r="C232" s="74"/>
      <c r="D232" s="94" t="s">
        <v>465</v>
      </c>
      <c r="E232" s="76" t="s">
        <v>296</v>
      </c>
      <c r="F232" s="138"/>
      <c r="G232" s="138"/>
      <c r="H232" s="71"/>
      <c r="I232" s="71"/>
      <c r="J232" s="122">
        <f t="shared" si="153"/>
        <v>0</v>
      </c>
      <c r="K232" s="64"/>
      <c r="L232" s="70"/>
      <c r="M232" s="126">
        <f t="shared" si="122"/>
        <v>0</v>
      </c>
      <c r="N232" s="127">
        <f t="shared" si="123"/>
        <v>0</v>
      </c>
      <c r="O232" s="127">
        <f t="shared" si="124"/>
        <v>0</v>
      </c>
      <c r="P232" s="66"/>
      <c r="Q232" s="66"/>
      <c r="R232" s="122">
        <f t="shared" si="154"/>
        <v>0</v>
      </c>
      <c r="S232" s="64"/>
      <c r="T232" s="70"/>
      <c r="U232" s="126">
        <f t="shared" si="125"/>
        <v>0</v>
      </c>
      <c r="V232" s="127">
        <f t="shared" si="126"/>
        <v>0</v>
      </c>
      <c r="W232" s="127" t="e">
        <f t="shared" si="127"/>
        <v>#DIV/0!</v>
      </c>
      <c r="X232" s="66"/>
      <c r="Y232" s="66"/>
      <c r="Z232" s="122">
        <f t="shared" si="155"/>
        <v>0</v>
      </c>
      <c r="AA232" s="64"/>
      <c r="AB232" s="70"/>
      <c r="AC232" s="126">
        <f t="shared" si="128"/>
        <v>0</v>
      </c>
      <c r="AD232" s="127">
        <f t="shared" si="129"/>
        <v>0</v>
      </c>
      <c r="AE232" s="127" t="e">
        <f t="shared" si="130"/>
        <v>#DIV/0!</v>
      </c>
    </row>
    <row r="233" spans="2:31" ht="15">
      <c r="B233" s="67"/>
      <c r="C233" s="67"/>
      <c r="D233" s="94" t="s">
        <v>466</v>
      </c>
      <c r="E233" s="76" t="s">
        <v>141</v>
      </c>
      <c r="F233" s="138"/>
      <c r="G233" s="138"/>
      <c r="H233" s="71"/>
      <c r="I233" s="71"/>
      <c r="J233" s="122">
        <f t="shared" si="153"/>
        <v>0</v>
      </c>
      <c r="K233" s="64"/>
      <c r="L233" s="70"/>
      <c r="M233" s="126">
        <f t="shared" si="122"/>
        <v>0</v>
      </c>
      <c r="N233" s="127">
        <f t="shared" si="123"/>
        <v>0</v>
      </c>
      <c r="O233" s="127">
        <f t="shared" si="124"/>
        <v>0</v>
      </c>
      <c r="P233" s="66"/>
      <c r="Q233" s="66"/>
      <c r="R233" s="122">
        <f t="shared" si="154"/>
        <v>0</v>
      </c>
      <c r="S233" s="64"/>
      <c r="T233" s="70"/>
      <c r="U233" s="126">
        <f t="shared" si="125"/>
        <v>0</v>
      </c>
      <c r="V233" s="127">
        <f t="shared" si="126"/>
        <v>0</v>
      </c>
      <c r="W233" s="127" t="e">
        <f t="shared" si="127"/>
        <v>#DIV/0!</v>
      </c>
      <c r="X233" s="66"/>
      <c r="Y233" s="66"/>
      <c r="Z233" s="122">
        <f t="shared" si="155"/>
        <v>0</v>
      </c>
      <c r="AA233" s="64"/>
      <c r="AB233" s="70"/>
      <c r="AC233" s="126">
        <f t="shared" si="128"/>
        <v>0</v>
      </c>
      <c r="AD233" s="127">
        <f t="shared" si="129"/>
        <v>0</v>
      </c>
      <c r="AE233" s="127" t="e">
        <f t="shared" si="130"/>
        <v>#DIV/0!</v>
      </c>
    </row>
    <row r="234" spans="2:31" ht="15">
      <c r="B234" s="67"/>
      <c r="C234" s="67"/>
      <c r="D234" s="94" t="s">
        <v>467</v>
      </c>
      <c r="E234" s="76" t="s">
        <v>142</v>
      </c>
      <c r="F234" s="138"/>
      <c r="G234" s="138"/>
      <c r="H234" s="71"/>
      <c r="I234" s="71"/>
      <c r="J234" s="122">
        <f t="shared" si="153"/>
        <v>0</v>
      </c>
      <c r="K234" s="64"/>
      <c r="L234" s="70"/>
      <c r="M234" s="126">
        <f t="shared" si="122"/>
        <v>0</v>
      </c>
      <c r="N234" s="127">
        <f t="shared" si="123"/>
        <v>0</v>
      </c>
      <c r="O234" s="127">
        <f t="shared" si="124"/>
        <v>0</v>
      </c>
      <c r="P234" s="66"/>
      <c r="Q234" s="66"/>
      <c r="R234" s="122">
        <f t="shared" si="154"/>
        <v>0</v>
      </c>
      <c r="S234" s="64"/>
      <c r="T234" s="70"/>
      <c r="U234" s="126">
        <f t="shared" si="125"/>
        <v>0</v>
      </c>
      <c r="V234" s="127">
        <f t="shared" si="126"/>
        <v>0</v>
      </c>
      <c r="W234" s="127" t="e">
        <f t="shared" si="127"/>
        <v>#DIV/0!</v>
      </c>
      <c r="X234" s="66"/>
      <c r="Y234" s="66"/>
      <c r="Z234" s="122">
        <f t="shared" si="155"/>
        <v>0</v>
      </c>
      <c r="AA234" s="64"/>
      <c r="AB234" s="70"/>
      <c r="AC234" s="126">
        <f t="shared" si="128"/>
        <v>0</v>
      </c>
      <c r="AD234" s="127">
        <f t="shared" si="129"/>
        <v>0</v>
      </c>
      <c r="AE234" s="127" t="e">
        <f t="shared" si="130"/>
        <v>#DIV/0!</v>
      </c>
    </row>
    <row r="235" spans="2:31" ht="15">
      <c r="B235" s="67"/>
      <c r="C235" s="67"/>
      <c r="D235" s="94" t="s">
        <v>468</v>
      </c>
      <c r="E235" s="76" t="s">
        <v>143</v>
      </c>
      <c r="F235" s="138"/>
      <c r="G235" s="138"/>
      <c r="H235" s="71"/>
      <c r="I235" s="71"/>
      <c r="J235" s="122">
        <f t="shared" si="153"/>
        <v>0</v>
      </c>
      <c r="K235" s="64"/>
      <c r="L235" s="70"/>
      <c r="M235" s="126">
        <f t="shared" si="122"/>
        <v>0</v>
      </c>
      <c r="N235" s="127">
        <f t="shared" si="123"/>
        <v>0</v>
      </c>
      <c r="O235" s="127">
        <f t="shared" si="124"/>
        <v>0</v>
      </c>
      <c r="P235" s="66"/>
      <c r="Q235" s="66"/>
      <c r="R235" s="122">
        <f t="shared" si="154"/>
        <v>0</v>
      </c>
      <c r="S235" s="64"/>
      <c r="T235" s="70"/>
      <c r="U235" s="126">
        <f aca="true" t="shared" si="156" ref="U235:U266">+R235-J235</f>
        <v>0</v>
      </c>
      <c r="V235" s="127">
        <f aca="true" t="shared" si="157" ref="V235:V266">IF(ISERROR(IF(AND(J235&gt;1,R235=0),0%,IF(AND(J235=0,R235&gt;1),100%,U235/J235))),0,IF(AND(J235&gt;1,R235=0),0%,IF(AND(J235=0,R235&gt;1),100%,U235/J235)))</f>
        <v>0</v>
      </c>
      <c r="W235" s="127" t="e">
        <f t="shared" si="127"/>
        <v>#DIV/0!</v>
      </c>
      <c r="X235" s="66"/>
      <c r="Y235" s="66"/>
      <c r="Z235" s="122">
        <f t="shared" si="155"/>
        <v>0</v>
      </c>
      <c r="AA235" s="64"/>
      <c r="AB235" s="70"/>
      <c r="AC235" s="126">
        <f t="shared" si="128"/>
        <v>0</v>
      </c>
      <c r="AD235" s="127">
        <f t="shared" si="129"/>
        <v>0</v>
      </c>
      <c r="AE235" s="127" t="e">
        <f t="shared" si="130"/>
        <v>#DIV/0!</v>
      </c>
    </row>
    <row r="236" spans="2:31" ht="15">
      <c r="B236" s="74"/>
      <c r="C236" s="74"/>
      <c r="D236" s="94" t="s">
        <v>469</v>
      </c>
      <c r="E236" s="76" t="s">
        <v>144</v>
      </c>
      <c r="F236" s="138"/>
      <c r="G236" s="138"/>
      <c r="H236" s="71"/>
      <c r="I236" s="71"/>
      <c r="J236" s="122">
        <f t="shared" si="153"/>
        <v>0</v>
      </c>
      <c r="K236" s="64"/>
      <c r="L236" s="70"/>
      <c r="M236" s="126">
        <f t="shared" si="122"/>
        <v>0</v>
      </c>
      <c r="N236" s="127">
        <f t="shared" si="123"/>
        <v>0</v>
      </c>
      <c r="O236" s="127">
        <f t="shared" si="124"/>
        <v>0</v>
      </c>
      <c r="P236" s="66"/>
      <c r="Q236" s="66"/>
      <c r="R236" s="122">
        <f t="shared" si="154"/>
        <v>0</v>
      </c>
      <c r="S236" s="64"/>
      <c r="T236" s="70"/>
      <c r="U236" s="126">
        <f t="shared" si="156"/>
        <v>0</v>
      </c>
      <c r="V236" s="127">
        <f t="shared" si="157"/>
        <v>0</v>
      </c>
      <c r="W236" s="127" t="e">
        <f t="shared" si="127"/>
        <v>#DIV/0!</v>
      </c>
      <c r="X236" s="66"/>
      <c r="Y236" s="66"/>
      <c r="Z236" s="122">
        <f t="shared" si="155"/>
        <v>0</v>
      </c>
      <c r="AA236" s="64"/>
      <c r="AB236" s="70"/>
      <c r="AC236" s="126">
        <f t="shared" si="128"/>
        <v>0</v>
      </c>
      <c r="AD236" s="127">
        <f t="shared" si="129"/>
        <v>0</v>
      </c>
      <c r="AE236" s="127" t="e">
        <f t="shared" si="130"/>
        <v>#DIV/0!</v>
      </c>
    </row>
    <row r="237" spans="2:31" ht="15">
      <c r="B237" s="74"/>
      <c r="C237" s="74"/>
      <c r="D237" s="94" t="s">
        <v>470</v>
      </c>
      <c r="E237" s="76" t="s">
        <v>145</v>
      </c>
      <c r="F237" s="138"/>
      <c r="G237" s="138"/>
      <c r="H237" s="71"/>
      <c r="I237" s="71"/>
      <c r="J237" s="122">
        <f t="shared" si="153"/>
        <v>0</v>
      </c>
      <c r="K237" s="64"/>
      <c r="L237" s="70"/>
      <c r="M237" s="126">
        <f t="shared" si="122"/>
        <v>0</v>
      </c>
      <c r="N237" s="127">
        <f t="shared" si="123"/>
        <v>0</v>
      </c>
      <c r="O237" s="127">
        <f t="shared" si="124"/>
        <v>0</v>
      </c>
      <c r="P237" s="66"/>
      <c r="Q237" s="66"/>
      <c r="R237" s="122">
        <f t="shared" si="154"/>
        <v>0</v>
      </c>
      <c r="S237" s="64"/>
      <c r="T237" s="70"/>
      <c r="U237" s="126">
        <f t="shared" si="156"/>
        <v>0</v>
      </c>
      <c r="V237" s="127">
        <f t="shared" si="157"/>
        <v>0</v>
      </c>
      <c r="W237" s="127" t="e">
        <f t="shared" si="127"/>
        <v>#DIV/0!</v>
      </c>
      <c r="X237" s="66"/>
      <c r="Y237" s="66"/>
      <c r="Z237" s="122">
        <f t="shared" si="155"/>
        <v>0</v>
      </c>
      <c r="AA237" s="64"/>
      <c r="AB237" s="70"/>
      <c r="AC237" s="126">
        <f t="shared" si="128"/>
        <v>0</v>
      </c>
      <c r="AD237" s="127">
        <f t="shared" si="129"/>
        <v>0</v>
      </c>
      <c r="AE237" s="127" t="e">
        <f t="shared" si="130"/>
        <v>#DIV/0!</v>
      </c>
    </row>
    <row r="238" spans="2:31" ht="15">
      <c r="B238" s="74"/>
      <c r="C238" s="74"/>
      <c r="D238" s="94" t="s">
        <v>471</v>
      </c>
      <c r="E238" s="76" t="s">
        <v>146</v>
      </c>
      <c r="F238" s="138"/>
      <c r="G238" s="138"/>
      <c r="H238" s="71"/>
      <c r="I238" s="71"/>
      <c r="J238" s="122">
        <f t="shared" si="153"/>
        <v>0</v>
      </c>
      <c r="K238" s="64"/>
      <c r="L238" s="70"/>
      <c r="M238" s="126">
        <f t="shared" si="122"/>
        <v>0</v>
      </c>
      <c r="N238" s="127">
        <f t="shared" si="123"/>
        <v>0</v>
      </c>
      <c r="O238" s="127">
        <f t="shared" si="124"/>
        <v>0</v>
      </c>
      <c r="P238" s="66"/>
      <c r="Q238" s="66"/>
      <c r="R238" s="122">
        <f t="shared" si="154"/>
        <v>0</v>
      </c>
      <c r="S238" s="64"/>
      <c r="T238" s="70"/>
      <c r="U238" s="126">
        <f t="shared" si="156"/>
        <v>0</v>
      </c>
      <c r="V238" s="127">
        <f t="shared" si="157"/>
        <v>0</v>
      </c>
      <c r="W238" s="127" t="e">
        <f t="shared" si="127"/>
        <v>#DIV/0!</v>
      </c>
      <c r="X238" s="66"/>
      <c r="Y238" s="66"/>
      <c r="Z238" s="122">
        <f t="shared" si="155"/>
        <v>0</v>
      </c>
      <c r="AA238" s="64"/>
      <c r="AB238" s="70"/>
      <c r="AC238" s="126">
        <f t="shared" si="128"/>
        <v>0</v>
      </c>
      <c r="AD238" s="127">
        <f t="shared" si="129"/>
        <v>0</v>
      </c>
      <c r="AE238" s="127" t="e">
        <f t="shared" si="130"/>
        <v>#DIV/0!</v>
      </c>
    </row>
    <row r="239" spans="2:31" ht="15">
      <c r="B239" s="74"/>
      <c r="C239" s="74"/>
      <c r="D239" s="94" t="s">
        <v>472</v>
      </c>
      <c r="E239" s="76" t="s">
        <v>147</v>
      </c>
      <c r="F239" s="138"/>
      <c r="G239" s="138"/>
      <c r="H239" s="71"/>
      <c r="I239" s="71"/>
      <c r="J239" s="122">
        <f t="shared" si="153"/>
        <v>0</v>
      </c>
      <c r="K239" s="64"/>
      <c r="L239" s="70"/>
      <c r="M239" s="126">
        <f t="shared" si="122"/>
        <v>0</v>
      </c>
      <c r="N239" s="127">
        <f t="shared" si="123"/>
        <v>0</v>
      </c>
      <c r="O239" s="127">
        <f t="shared" si="124"/>
        <v>0</v>
      </c>
      <c r="P239" s="66"/>
      <c r="Q239" s="66"/>
      <c r="R239" s="122">
        <f t="shared" si="154"/>
        <v>0</v>
      </c>
      <c r="S239" s="64"/>
      <c r="T239" s="70"/>
      <c r="U239" s="126">
        <f t="shared" si="156"/>
        <v>0</v>
      </c>
      <c r="V239" s="127">
        <f t="shared" si="157"/>
        <v>0</v>
      </c>
      <c r="W239" s="127" t="e">
        <f t="shared" si="127"/>
        <v>#DIV/0!</v>
      </c>
      <c r="X239" s="66"/>
      <c r="Y239" s="66"/>
      <c r="Z239" s="122">
        <f t="shared" si="155"/>
        <v>0</v>
      </c>
      <c r="AA239" s="64"/>
      <c r="AB239" s="70"/>
      <c r="AC239" s="126">
        <f t="shared" si="128"/>
        <v>0</v>
      </c>
      <c r="AD239" s="127">
        <f t="shared" si="129"/>
        <v>0</v>
      </c>
      <c r="AE239" s="127" t="e">
        <f t="shared" si="130"/>
        <v>#DIV/0!</v>
      </c>
    </row>
    <row r="240" spans="2:31" ht="26.4">
      <c r="B240" s="74"/>
      <c r="C240" s="74"/>
      <c r="D240" s="92" t="s">
        <v>473</v>
      </c>
      <c r="E240" s="78" t="s">
        <v>297</v>
      </c>
      <c r="F240" s="138">
        <f aca="true" t="shared" si="158" ref="F240:G240">+F241+F245</f>
        <v>0</v>
      </c>
      <c r="G240" s="138">
        <f t="shared" si="158"/>
        <v>0</v>
      </c>
      <c r="H240" s="71"/>
      <c r="I240" s="71"/>
      <c r="J240" s="122">
        <f>+J241+J245</f>
        <v>0</v>
      </c>
      <c r="K240" s="64"/>
      <c r="L240" s="70"/>
      <c r="M240" s="126">
        <f t="shared" si="122"/>
        <v>0</v>
      </c>
      <c r="N240" s="127">
        <f t="shared" si="123"/>
        <v>0</v>
      </c>
      <c r="O240" s="127">
        <f t="shared" si="124"/>
        <v>0</v>
      </c>
      <c r="P240" s="66"/>
      <c r="Q240" s="66"/>
      <c r="R240" s="122">
        <f>+R241+R245</f>
        <v>0</v>
      </c>
      <c r="S240" s="64"/>
      <c r="T240" s="70"/>
      <c r="U240" s="126">
        <f t="shared" si="156"/>
        <v>0</v>
      </c>
      <c r="V240" s="127">
        <f t="shared" si="157"/>
        <v>0</v>
      </c>
      <c r="W240" s="127" t="e">
        <f t="shared" si="127"/>
        <v>#DIV/0!</v>
      </c>
      <c r="X240" s="66"/>
      <c r="Y240" s="66"/>
      <c r="Z240" s="122">
        <f>+Z241+Z245</f>
        <v>0</v>
      </c>
      <c r="AA240" s="64"/>
      <c r="AB240" s="70"/>
      <c r="AC240" s="126">
        <f t="shared" si="128"/>
        <v>0</v>
      </c>
      <c r="AD240" s="127">
        <f t="shared" si="129"/>
        <v>0</v>
      </c>
      <c r="AE240" s="127" t="e">
        <f t="shared" si="130"/>
        <v>#DIV/0!</v>
      </c>
    </row>
    <row r="241" spans="2:31" ht="15">
      <c r="B241" s="74"/>
      <c r="C241" s="74"/>
      <c r="D241" s="93" t="s">
        <v>474</v>
      </c>
      <c r="E241" s="80" t="s">
        <v>148</v>
      </c>
      <c r="F241" s="138">
        <f aca="true" t="shared" si="159" ref="F241:G241">+F242+F243+F244</f>
        <v>0</v>
      </c>
      <c r="G241" s="138">
        <f t="shared" si="159"/>
        <v>0</v>
      </c>
      <c r="H241" s="71"/>
      <c r="I241" s="71"/>
      <c r="J241" s="122">
        <f>+J242+J243+J244</f>
        <v>0</v>
      </c>
      <c r="K241" s="64"/>
      <c r="L241" s="70"/>
      <c r="M241" s="126">
        <f t="shared" si="122"/>
        <v>0</v>
      </c>
      <c r="N241" s="127">
        <f t="shared" si="123"/>
        <v>0</v>
      </c>
      <c r="O241" s="127">
        <f t="shared" si="124"/>
        <v>0</v>
      </c>
      <c r="P241" s="66"/>
      <c r="Q241" s="66"/>
      <c r="R241" s="122">
        <f>+R242+R243+R244</f>
        <v>0</v>
      </c>
      <c r="S241" s="64"/>
      <c r="T241" s="70"/>
      <c r="U241" s="126">
        <f t="shared" si="156"/>
        <v>0</v>
      </c>
      <c r="V241" s="127">
        <f t="shared" si="157"/>
        <v>0</v>
      </c>
      <c r="W241" s="127" t="e">
        <f t="shared" si="127"/>
        <v>#DIV/0!</v>
      </c>
      <c r="X241" s="66"/>
      <c r="Y241" s="66"/>
      <c r="Z241" s="122">
        <f>+Z242+Z243+Z244</f>
        <v>0</v>
      </c>
      <c r="AA241" s="64"/>
      <c r="AB241" s="70"/>
      <c r="AC241" s="126">
        <f t="shared" si="128"/>
        <v>0</v>
      </c>
      <c r="AD241" s="127">
        <f t="shared" si="129"/>
        <v>0</v>
      </c>
      <c r="AE241" s="127" t="e">
        <f t="shared" si="130"/>
        <v>#DIV/0!</v>
      </c>
    </row>
    <row r="242" spans="2:31" ht="15">
      <c r="B242" s="67"/>
      <c r="C242" s="67"/>
      <c r="D242" s="94" t="s">
        <v>475</v>
      </c>
      <c r="E242" s="76" t="s">
        <v>298</v>
      </c>
      <c r="F242" s="138"/>
      <c r="G242" s="138"/>
      <c r="H242" s="71"/>
      <c r="I242" s="71"/>
      <c r="J242" s="122">
        <f aca="true" t="shared" si="160" ref="J242:J245">+H242+I242</f>
        <v>0</v>
      </c>
      <c r="K242" s="64"/>
      <c r="L242" s="70"/>
      <c r="M242" s="126">
        <f t="shared" si="122"/>
        <v>0</v>
      </c>
      <c r="N242" s="127">
        <f t="shared" si="123"/>
        <v>0</v>
      </c>
      <c r="O242" s="127">
        <f t="shared" si="124"/>
        <v>0</v>
      </c>
      <c r="P242" s="66"/>
      <c r="Q242" s="66"/>
      <c r="R242" s="122">
        <f aca="true" t="shared" si="161" ref="R242:R245">+P242+Q242</f>
        <v>0</v>
      </c>
      <c r="S242" s="64"/>
      <c r="T242" s="70"/>
      <c r="U242" s="126">
        <f t="shared" si="156"/>
        <v>0</v>
      </c>
      <c r="V242" s="127">
        <f t="shared" si="157"/>
        <v>0</v>
      </c>
      <c r="W242" s="127" t="e">
        <f t="shared" si="127"/>
        <v>#DIV/0!</v>
      </c>
      <c r="X242" s="66"/>
      <c r="Y242" s="66"/>
      <c r="Z242" s="122">
        <f aca="true" t="shared" si="162" ref="Z242:Z245">+X242+Y242</f>
        <v>0</v>
      </c>
      <c r="AA242" s="64"/>
      <c r="AB242" s="70"/>
      <c r="AC242" s="126">
        <f t="shared" si="128"/>
        <v>0</v>
      </c>
      <c r="AD242" s="127">
        <f t="shared" si="129"/>
        <v>0</v>
      </c>
      <c r="AE242" s="127" t="e">
        <f t="shared" si="130"/>
        <v>#DIV/0!</v>
      </c>
    </row>
    <row r="243" spans="2:31" ht="15">
      <c r="B243" s="67"/>
      <c r="C243" s="67"/>
      <c r="D243" s="94" t="s">
        <v>476</v>
      </c>
      <c r="E243" s="76" t="s">
        <v>149</v>
      </c>
      <c r="F243" s="138"/>
      <c r="G243" s="138"/>
      <c r="H243" s="71"/>
      <c r="I243" s="71"/>
      <c r="J243" s="122">
        <f t="shared" si="160"/>
        <v>0</v>
      </c>
      <c r="K243" s="64"/>
      <c r="L243" s="70"/>
      <c r="M243" s="126">
        <f t="shared" si="122"/>
        <v>0</v>
      </c>
      <c r="N243" s="127">
        <f t="shared" si="123"/>
        <v>0</v>
      </c>
      <c r="O243" s="127">
        <f t="shared" si="124"/>
        <v>0</v>
      </c>
      <c r="P243" s="66"/>
      <c r="Q243" s="66"/>
      <c r="R243" s="122">
        <f t="shared" si="161"/>
        <v>0</v>
      </c>
      <c r="S243" s="64"/>
      <c r="T243" s="70"/>
      <c r="U243" s="126">
        <f t="shared" si="156"/>
        <v>0</v>
      </c>
      <c r="V243" s="127">
        <f t="shared" si="157"/>
        <v>0</v>
      </c>
      <c r="W243" s="127" t="e">
        <f t="shared" si="127"/>
        <v>#DIV/0!</v>
      </c>
      <c r="X243" s="66"/>
      <c r="Y243" s="66"/>
      <c r="Z243" s="122">
        <f t="shared" si="162"/>
        <v>0</v>
      </c>
      <c r="AA243" s="64"/>
      <c r="AB243" s="70"/>
      <c r="AC243" s="126">
        <f t="shared" si="128"/>
        <v>0</v>
      </c>
      <c r="AD243" s="127">
        <f t="shared" si="129"/>
        <v>0</v>
      </c>
      <c r="AE243" s="127" t="e">
        <f t="shared" si="130"/>
        <v>#DIV/0!</v>
      </c>
    </row>
    <row r="244" spans="2:31" ht="15">
      <c r="B244" s="74"/>
      <c r="C244" s="74"/>
      <c r="D244" s="94" t="s">
        <v>477</v>
      </c>
      <c r="E244" s="76" t="s">
        <v>150</v>
      </c>
      <c r="F244" s="138"/>
      <c r="G244" s="138"/>
      <c r="H244" s="71"/>
      <c r="I244" s="71"/>
      <c r="J244" s="122">
        <f t="shared" si="160"/>
        <v>0</v>
      </c>
      <c r="K244" s="64"/>
      <c r="L244" s="70"/>
      <c r="M244" s="126">
        <f t="shared" si="122"/>
        <v>0</v>
      </c>
      <c r="N244" s="127">
        <f t="shared" si="123"/>
        <v>0</v>
      </c>
      <c r="O244" s="127">
        <f t="shared" si="124"/>
        <v>0</v>
      </c>
      <c r="P244" s="66"/>
      <c r="Q244" s="66"/>
      <c r="R244" s="122">
        <f t="shared" si="161"/>
        <v>0</v>
      </c>
      <c r="S244" s="64"/>
      <c r="T244" s="70"/>
      <c r="U244" s="126">
        <f t="shared" si="156"/>
        <v>0</v>
      </c>
      <c r="V244" s="127">
        <f t="shared" si="157"/>
        <v>0</v>
      </c>
      <c r="W244" s="127" t="e">
        <f t="shared" si="127"/>
        <v>#DIV/0!</v>
      </c>
      <c r="X244" s="66"/>
      <c r="Y244" s="66"/>
      <c r="Z244" s="122">
        <f t="shared" si="162"/>
        <v>0</v>
      </c>
      <c r="AA244" s="64"/>
      <c r="AB244" s="70"/>
      <c r="AC244" s="126">
        <f t="shared" si="128"/>
        <v>0</v>
      </c>
      <c r="AD244" s="127">
        <f t="shared" si="129"/>
        <v>0</v>
      </c>
      <c r="AE244" s="127" t="e">
        <f t="shared" si="130"/>
        <v>#DIV/0!</v>
      </c>
    </row>
    <row r="245" spans="2:31" ht="26.4">
      <c r="B245" s="74"/>
      <c r="C245" s="74"/>
      <c r="D245" s="94" t="s">
        <v>478</v>
      </c>
      <c r="E245" s="76" t="s">
        <v>299</v>
      </c>
      <c r="F245" s="138"/>
      <c r="G245" s="138"/>
      <c r="H245" s="71"/>
      <c r="I245" s="71"/>
      <c r="J245" s="122">
        <f t="shared" si="160"/>
        <v>0</v>
      </c>
      <c r="K245" s="64"/>
      <c r="L245" s="70"/>
      <c r="M245" s="126">
        <f t="shared" si="122"/>
        <v>0</v>
      </c>
      <c r="N245" s="127">
        <f t="shared" si="123"/>
        <v>0</v>
      </c>
      <c r="O245" s="127">
        <f t="shared" si="124"/>
        <v>0</v>
      </c>
      <c r="P245" s="66"/>
      <c r="Q245" s="66"/>
      <c r="R245" s="122">
        <f t="shared" si="161"/>
        <v>0</v>
      </c>
      <c r="S245" s="64"/>
      <c r="T245" s="70"/>
      <c r="U245" s="126">
        <f t="shared" si="156"/>
        <v>0</v>
      </c>
      <c r="V245" s="127">
        <f t="shared" si="157"/>
        <v>0</v>
      </c>
      <c r="W245" s="127" t="e">
        <f t="shared" si="127"/>
        <v>#DIV/0!</v>
      </c>
      <c r="X245" s="66"/>
      <c r="Y245" s="66"/>
      <c r="Z245" s="122">
        <f t="shared" si="162"/>
        <v>0</v>
      </c>
      <c r="AA245" s="64"/>
      <c r="AB245" s="70"/>
      <c r="AC245" s="126">
        <f t="shared" si="128"/>
        <v>0</v>
      </c>
      <c r="AD245" s="127">
        <f t="shared" si="129"/>
        <v>0</v>
      </c>
      <c r="AE245" s="127" t="e">
        <f t="shared" si="130"/>
        <v>#DIV/0!</v>
      </c>
    </row>
    <row r="246" spans="2:31" ht="26.4">
      <c r="B246" s="74"/>
      <c r="C246" s="74"/>
      <c r="D246" s="68" t="s">
        <v>243</v>
      </c>
      <c r="E246" s="86" t="s">
        <v>151</v>
      </c>
      <c r="F246" s="143">
        <f aca="true" t="shared" si="163" ref="F246:G246">+F247+F268</f>
        <v>0</v>
      </c>
      <c r="G246" s="143">
        <f t="shared" si="163"/>
        <v>0</v>
      </c>
      <c r="H246" s="71"/>
      <c r="I246" s="71"/>
      <c r="J246" s="122">
        <f>+J247+J268</f>
        <v>0</v>
      </c>
      <c r="K246" s="64"/>
      <c r="L246" s="70"/>
      <c r="M246" s="126">
        <f t="shared" si="122"/>
        <v>0</v>
      </c>
      <c r="N246" s="127">
        <f t="shared" si="123"/>
        <v>0</v>
      </c>
      <c r="O246" s="127">
        <f t="shared" si="124"/>
        <v>0</v>
      </c>
      <c r="P246" s="66"/>
      <c r="Q246" s="66"/>
      <c r="R246" s="122">
        <f>+R247+R268</f>
        <v>0</v>
      </c>
      <c r="S246" s="64"/>
      <c r="T246" s="70"/>
      <c r="U246" s="126">
        <f t="shared" si="156"/>
        <v>0</v>
      </c>
      <c r="V246" s="127">
        <f t="shared" si="157"/>
        <v>0</v>
      </c>
      <c r="W246" s="127" t="e">
        <f t="shared" si="127"/>
        <v>#DIV/0!</v>
      </c>
      <c r="X246" s="66"/>
      <c r="Y246" s="66"/>
      <c r="Z246" s="122">
        <f>+Z247+Z268</f>
        <v>0</v>
      </c>
      <c r="AA246" s="64"/>
      <c r="AB246" s="70"/>
      <c r="AC246" s="126">
        <f t="shared" si="128"/>
        <v>0</v>
      </c>
      <c r="AD246" s="127">
        <f t="shared" si="129"/>
        <v>0</v>
      </c>
      <c r="AE246" s="127" t="e">
        <f t="shared" si="130"/>
        <v>#DIV/0!</v>
      </c>
    </row>
    <row r="247" spans="2:31" ht="15">
      <c r="B247" s="74"/>
      <c r="C247" s="74"/>
      <c r="D247" s="91" t="s">
        <v>479</v>
      </c>
      <c r="E247" s="73" t="s">
        <v>137</v>
      </c>
      <c r="F247" s="143">
        <f aca="true" t="shared" si="164" ref="F247:G247">+F248+F262</f>
        <v>0</v>
      </c>
      <c r="G247" s="143">
        <f t="shared" si="164"/>
        <v>0</v>
      </c>
      <c r="H247" s="71"/>
      <c r="I247" s="71"/>
      <c r="J247" s="122">
        <f>+J248+J262</f>
        <v>0</v>
      </c>
      <c r="K247" s="64"/>
      <c r="L247" s="70"/>
      <c r="M247" s="126">
        <f t="shared" si="122"/>
        <v>0</v>
      </c>
      <c r="N247" s="127">
        <f t="shared" si="123"/>
        <v>0</v>
      </c>
      <c r="O247" s="127">
        <f t="shared" si="124"/>
        <v>0</v>
      </c>
      <c r="P247" s="66"/>
      <c r="Q247" s="66"/>
      <c r="R247" s="122">
        <f>+R248+R262</f>
        <v>0</v>
      </c>
      <c r="S247" s="64"/>
      <c r="T247" s="70"/>
      <c r="U247" s="126">
        <f t="shared" si="156"/>
        <v>0</v>
      </c>
      <c r="V247" s="127">
        <f t="shared" si="157"/>
        <v>0</v>
      </c>
      <c r="W247" s="127" t="e">
        <f t="shared" si="127"/>
        <v>#DIV/0!</v>
      </c>
      <c r="X247" s="66"/>
      <c r="Y247" s="66"/>
      <c r="Z247" s="122">
        <f>+Z248+Z262</f>
        <v>0</v>
      </c>
      <c r="AA247" s="64"/>
      <c r="AB247" s="70"/>
      <c r="AC247" s="126">
        <f t="shared" si="128"/>
        <v>0</v>
      </c>
      <c r="AD247" s="127">
        <f t="shared" si="129"/>
        <v>0</v>
      </c>
      <c r="AE247" s="127" t="e">
        <f t="shared" si="130"/>
        <v>#DIV/0!</v>
      </c>
    </row>
    <row r="248" spans="2:31" ht="26.4">
      <c r="B248" s="74"/>
      <c r="C248" s="74"/>
      <c r="D248" s="92" t="s">
        <v>480</v>
      </c>
      <c r="E248" s="78" t="s">
        <v>293</v>
      </c>
      <c r="F248" s="138">
        <f aca="true" t="shared" si="165" ref="F248:G248">+F249+F252+F256+F257+F258+F259+F260+F261</f>
        <v>0</v>
      </c>
      <c r="G248" s="138">
        <f t="shared" si="165"/>
        <v>0</v>
      </c>
      <c r="H248" s="71"/>
      <c r="I248" s="71"/>
      <c r="J248" s="122">
        <f>+J249+J252+J256+J257+J258+J259+J260+J261</f>
        <v>0</v>
      </c>
      <c r="K248" s="64"/>
      <c r="L248" s="70"/>
      <c r="M248" s="126">
        <f t="shared" si="122"/>
        <v>0</v>
      </c>
      <c r="N248" s="127">
        <f t="shared" si="123"/>
        <v>0</v>
      </c>
      <c r="O248" s="127">
        <f t="shared" si="124"/>
        <v>0</v>
      </c>
      <c r="P248" s="66"/>
      <c r="Q248" s="66"/>
      <c r="R248" s="122">
        <f>+R249+R252+R256+R257+R258+R259+R260+R261</f>
        <v>0</v>
      </c>
      <c r="S248" s="64"/>
      <c r="T248" s="70"/>
      <c r="U248" s="126">
        <f t="shared" si="156"/>
        <v>0</v>
      </c>
      <c r="V248" s="127">
        <f t="shared" si="157"/>
        <v>0</v>
      </c>
      <c r="W248" s="127" t="e">
        <f t="shared" si="127"/>
        <v>#DIV/0!</v>
      </c>
      <c r="X248" s="66"/>
      <c r="Y248" s="66"/>
      <c r="Z248" s="122">
        <f>+Z249+Z252+Z256+Z257+Z258+Z259+Z260+Z261</f>
        <v>0</v>
      </c>
      <c r="AA248" s="64"/>
      <c r="AB248" s="70"/>
      <c r="AC248" s="126">
        <f t="shared" si="128"/>
        <v>0</v>
      </c>
      <c r="AD248" s="127">
        <f t="shared" si="129"/>
        <v>0</v>
      </c>
      <c r="AE248" s="127" t="e">
        <f t="shared" si="130"/>
        <v>#DIV/0!</v>
      </c>
    </row>
    <row r="249" spans="2:31" ht="15">
      <c r="B249" s="74"/>
      <c r="C249" s="74"/>
      <c r="D249" s="93" t="s">
        <v>481</v>
      </c>
      <c r="E249" s="80" t="s">
        <v>138</v>
      </c>
      <c r="F249" s="138">
        <f aca="true" t="shared" si="166" ref="F249:G249">+F250+F251</f>
        <v>0</v>
      </c>
      <c r="G249" s="138">
        <f t="shared" si="166"/>
        <v>0</v>
      </c>
      <c r="H249" s="71"/>
      <c r="I249" s="71"/>
      <c r="J249" s="122">
        <f>+J250+J251</f>
        <v>0</v>
      </c>
      <c r="K249" s="64"/>
      <c r="L249" s="70"/>
      <c r="M249" s="126">
        <f t="shared" si="122"/>
        <v>0</v>
      </c>
      <c r="N249" s="127">
        <f t="shared" si="123"/>
        <v>0</v>
      </c>
      <c r="O249" s="127">
        <f t="shared" si="124"/>
        <v>0</v>
      </c>
      <c r="P249" s="66"/>
      <c r="Q249" s="66"/>
      <c r="R249" s="122">
        <f>+R250+R251</f>
        <v>0</v>
      </c>
      <c r="S249" s="64"/>
      <c r="T249" s="70"/>
      <c r="U249" s="126">
        <f t="shared" si="156"/>
        <v>0</v>
      </c>
      <c r="V249" s="127">
        <f t="shared" si="157"/>
        <v>0</v>
      </c>
      <c r="W249" s="127" t="e">
        <f t="shared" si="127"/>
        <v>#DIV/0!</v>
      </c>
      <c r="X249" s="66"/>
      <c r="Y249" s="66"/>
      <c r="Z249" s="122">
        <f>+Z250+Z251</f>
        <v>0</v>
      </c>
      <c r="AA249" s="64"/>
      <c r="AB249" s="70"/>
      <c r="AC249" s="126">
        <f t="shared" si="128"/>
        <v>0</v>
      </c>
      <c r="AD249" s="127">
        <f t="shared" si="129"/>
        <v>0</v>
      </c>
      <c r="AE249" s="127" t="e">
        <f t="shared" si="130"/>
        <v>#DIV/0!</v>
      </c>
    </row>
    <row r="250" spans="2:31" ht="15">
      <c r="B250" s="74"/>
      <c r="C250" s="74"/>
      <c r="D250" s="94" t="s">
        <v>482</v>
      </c>
      <c r="E250" s="76" t="s">
        <v>294</v>
      </c>
      <c r="F250" s="138"/>
      <c r="G250" s="138"/>
      <c r="H250" s="71"/>
      <c r="I250" s="71"/>
      <c r="J250" s="122">
        <f aca="true" t="shared" si="167" ref="J250:J251">+H250+I250</f>
        <v>0</v>
      </c>
      <c r="K250" s="64"/>
      <c r="L250" s="70"/>
      <c r="M250" s="126">
        <f t="shared" si="122"/>
        <v>0</v>
      </c>
      <c r="N250" s="127">
        <f t="shared" si="123"/>
        <v>0</v>
      </c>
      <c r="O250" s="127">
        <f t="shared" si="124"/>
        <v>0</v>
      </c>
      <c r="P250" s="66"/>
      <c r="Q250" s="66"/>
      <c r="R250" s="122">
        <f aca="true" t="shared" si="168" ref="R250:R251">+P250+Q250</f>
        <v>0</v>
      </c>
      <c r="S250" s="64"/>
      <c r="T250" s="70"/>
      <c r="U250" s="126">
        <f t="shared" si="156"/>
        <v>0</v>
      </c>
      <c r="V250" s="127">
        <f t="shared" si="157"/>
        <v>0</v>
      </c>
      <c r="W250" s="127" t="e">
        <f t="shared" si="127"/>
        <v>#DIV/0!</v>
      </c>
      <c r="X250" s="66"/>
      <c r="Y250" s="66"/>
      <c r="Z250" s="122">
        <f aca="true" t="shared" si="169" ref="Z250:Z251">+X250+Y250</f>
        <v>0</v>
      </c>
      <c r="AA250" s="64"/>
      <c r="AB250" s="70"/>
      <c r="AC250" s="126">
        <f t="shared" si="128"/>
        <v>0</v>
      </c>
      <c r="AD250" s="127">
        <f t="shared" si="129"/>
        <v>0</v>
      </c>
      <c r="AE250" s="127" t="e">
        <f t="shared" si="130"/>
        <v>#DIV/0!</v>
      </c>
    </row>
    <row r="251" spans="2:31" ht="15">
      <c r="B251" s="74"/>
      <c r="C251" s="74"/>
      <c r="D251" s="94" t="s">
        <v>483</v>
      </c>
      <c r="E251" s="76" t="s">
        <v>139</v>
      </c>
      <c r="F251" s="138"/>
      <c r="G251" s="138"/>
      <c r="H251" s="71"/>
      <c r="I251" s="71"/>
      <c r="J251" s="122">
        <f t="shared" si="167"/>
        <v>0</v>
      </c>
      <c r="K251" s="64"/>
      <c r="L251" s="70"/>
      <c r="M251" s="126">
        <f t="shared" si="122"/>
        <v>0</v>
      </c>
      <c r="N251" s="127">
        <f t="shared" si="123"/>
        <v>0</v>
      </c>
      <c r="O251" s="127">
        <f t="shared" si="124"/>
        <v>0</v>
      </c>
      <c r="P251" s="66"/>
      <c r="Q251" s="66"/>
      <c r="R251" s="122">
        <f t="shared" si="168"/>
        <v>0</v>
      </c>
      <c r="S251" s="64"/>
      <c r="T251" s="70"/>
      <c r="U251" s="126">
        <f t="shared" si="156"/>
        <v>0</v>
      </c>
      <c r="V251" s="127">
        <f t="shared" si="157"/>
        <v>0</v>
      </c>
      <c r="W251" s="127" t="e">
        <f t="shared" si="127"/>
        <v>#DIV/0!</v>
      </c>
      <c r="X251" s="66"/>
      <c r="Y251" s="66"/>
      <c r="Z251" s="122">
        <f t="shared" si="169"/>
        <v>0</v>
      </c>
      <c r="AA251" s="64"/>
      <c r="AB251" s="70"/>
      <c r="AC251" s="126">
        <f t="shared" si="128"/>
        <v>0</v>
      </c>
      <c r="AD251" s="127">
        <f t="shared" si="129"/>
        <v>0</v>
      </c>
      <c r="AE251" s="127" t="e">
        <f t="shared" si="130"/>
        <v>#DIV/0!</v>
      </c>
    </row>
    <row r="252" spans="2:31" ht="15">
      <c r="B252" s="74"/>
      <c r="C252" s="74"/>
      <c r="D252" s="93" t="s">
        <v>484</v>
      </c>
      <c r="E252" s="80" t="s">
        <v>140</v>
      </c>
      <c r="F252" s="138">
        <f aca="true" t="shared" si="170" ref="F252:G252">+F253+F254+F255</f>
        <v>0</v>
      </c>
      <c r="G252" s="138">
        <f t="shared" si="170"/>
        <v>0</v>
      </c>
      <c r="H252" s="71"/>
      <c r="I252" s="71"/>
      <c r="J252" s="122">
        <f>+J253+J254+J255</f>
        <v>0</v>
      </c>
      <c r="K252" s="64"/>
      <c r="L252" s="70"/>
      <c r="M252" s="126">
        <f t="shared" si="122"/>
        <v>0</v>
      </c>
      <c r="N252" s="127">
        <f t="shared" si="123"/>
        <v>0</v>
      </c>
      <c r="O252" s="127">
        <f t="shared" si="124"/>
        <v>0</v>
      </c>
      <c r="P252" s="66"/>
      <c r="Q252" s="66"/>
      <c r="R252" s="122">
        <f>+R253+R254+R255</f>
        <v>0</v>
      </c>
      <c r="S252" s="64"/>
      <c r="T252" s="70"/>
      <c r="U252" s="126">
        <f t="shared" si="156"/>
        <v>0</v>
      </c>
      <c r="V252" s="127">
        <f t="shared" si="157"/>
        <v>0</v>
      </c>
      <c r="W252" s="127" t="e">
        <f t="shared" si="127"/>
        <v>#DIV/0!</v>
      </c>
      <c r="X252" s="66"/>
      <c r="Y252" s="66"/>
      <c r="Z252" s="122">
        <f>+Z253+Z254+Z255</f>
        <v>0</v>
      </c>
      <c r="AA252" s="64"/>
      <c r="AB252" s="70"/>
      <c r="AC252" s="126">
        <f t="shared" si="128"/>
        <v>0</v>
      </c>
      <c r="AD252" s="127">
        <f t="shared" si="129"/>
        <v>0</v>
      </c>
      <c r="AE252" s="127" t="e">
        <f t="shared" si="130"/>
        <v>#DIV/0!</v>
      </c>
    </row>
    <row r="253" spans="2:31" ht="15">
      <c r="B253" s="74"/>
      <c r="C253" s="74"/>
      <c r="D253" s="94" t="s">
        <v>485</v>
      </c>
      <c r="E253" s="76" t="s">
        <v>295</v>
      </c>
      <c r="F253" s="138"/>
      <c r="G253" s="138"/>
      <c r="H253" s="71"/>
      <c r="I253" s="71"/>
      <c r="J253" s="122">
        <f aca="true" t="shared" si="171" ref="J253:J261">+H253+I253</f>
        <v>0</v>
      </c>
      <c r="K253" s="64"/>
      <c r="L253" s="70"/>
      <c r="M253" s="126">
        <f t="shared" si="122"/>
        <v>0</v>
      </c>
      <c r="N253" s="127">
        <f t="shared" si="123"/>
        <v>0</v>
      </c>
      <c r="O253" s="127">
        <f t="shared" si="124"/>
        <v>0</v>
      </c>
      <c r="P253" s="66"/>
      <c r="Q253" s="66"/>
      <c r="R253" s="122">
        <f aca="true" t="shared" si="172" ref="R253:R261">+P253+Q253</f>
        <v>0</v>
      </c>
      <c r="S253" s="64"/>
      <c r="T253" s="70"/>
      <c r="U253" s="126">
        <f t="shared" si="156"/>
        <v>0</v>
      </c>
      <c r="V253" s="127">
        <f t="shared" si="157"/>
        <v>0</v>
      </c>
      <c r="W253" s="127" t="e">
        <f t="shared" si="127"/>
        <v>#DIV/0!</v>
      </c>
      <c r="X253" s="66"/>
      <c r="Y253" s="66"/>
      <c r="Z253" s="122">
        <f aca="true" t="shared" si="173" ref="Z253:Z261">+X253+Y253</f>
        <v>0</v>
      </c>
      <c r="AA253" s="64"/>
      <c r="AB253" s="70"/>
      <c r="AC253" s="126">
        <f t="shared" si="128"/>
        <v>0</v>
      </c>
      <c r="AD253" s="127">
        <f t="shared" si="129"/>
        <v>0</v>
      </c>
      <c r="AE253" s="127" t="e">
        <f t="shared" si="130"/>
        <v>#DIV/0!</v>
      </c>
    </row>
    <row r="254" spans="2:31" ht="15">
      <c r="B254" s="74"/>
      <c r="C254" s="74"/>
      <c r="D254" s="94" t="s">
        <v>486</v>
      </c>
      <c r="E254" s="76" t="s">
        <v>296</v>
      </c>
      <c r="F254" s="138"/>
      <c r="G254" s="138"/>
      <c r="H254" s="71"/>
      <c r="I254" s="71"/>
      <c r="J254" s="122">
        <f t="shared" si="171"/>
        <v>0</v>
      </c>
      <c r="K254" s="64"/>
      <c r="L254" s="70"/>
      <c r="M254" s="126">
        <f t="shared" si="122"/>
        <v>0</v>
      </c>
      <c r="N254" s="127">
        <f t="shared" si="123"/>
        <v>0</v>
      </c>
      <c r="O254" s="127">
        <f t="shared" si="124"/>
        <v>0</v>
      </c>
      <c r="P254" s="66"/>
      <c r="Q254" s="66"/>
      <c r="R254" s="122">
        <f t="shared" si="172"/>
        <v>0</v>
      </c>
      <c r="S254" s="64"/>
      <c r="T254" s="70"/>
      <c r="U254" s="126">
        <f t="shared" si="156"/>
        <v>0</v>
      </c>
      <c r="V254" s="127">
        <f t="shared" si="157"/>
        <v>0</v>
      </c>
      <c r="W254" s="127" t="e">
        <f t="shared" si="127"/>
        <v>#DIV/0!</v>
      </c>
      <c r="X254" s="66"/>
      <c r="Y254" s="66"/>
      <c r="Z254" s="122">
        <f t="shared" si="173"/>
        <v>0</v>
      </c>
      <c r="AA254" s="64"/>
      <c r="AB254" s="70"/>
      <c r="AC254" s="126">
        <f t="shared" si="128"/>
        <v>0</v>
      </c>
      <c r="AD254" s="127">
        <f t="shared" si="129"/>
        <v>0</v>
      </c>
      <c r="AE254" s="127" t="e">
        <f t="shared" si="130"/>
        <v>#DIV/0!</v>
      </c>
    </row>
    <row r="255" spans="2:31" ht="15">
      <c r="B255" s="74"/>
      <c r="C255" s="74"/>
      <c r="D255" s="94" t="s">
        <v>487</v>
      </c>
      <c r="E255" s="76" t="s">
        <v>141</v>
      </c>
      <c r="F255" s="138"/>
      <c r="G255" s="138"/>
      <c r="H255" s="71"/>
      <c r="I255" s="71"/>
      <c r="J255" s="122">
        <f t="shared" si="171"/>
        <v>0</v>
      </c>
      <c r="K255" s="64"/>
      <c r="L255" s="70"/>
      <c r="M255" s="126">
        <f t="shared" si="122"/>
        <v>0</v>
      </c>
      <c r="N255" s="127">
        <f t="shared" si="123"/>
        <v>0</v>
      </c>
      <c r="O255" s="127">
        <f t="shared" si="124"/>
        <v>0</v>
      </c>
      <c r="P255" s="66"/>
      <c r="Q255" s="66"/>
      <c r="R255" s="122">
        <f t="shared" si="172"/>
        <v>0</v>
      </c>
      <c r="S255" s="64"/>
      <c r="T255" s="70"/>
      <c r="U255" s="126">
        <f t="shared" si="156"/>
        <v>0</v>
      </c>
      <c r="V255" s="127">
        <f t="shared" si="157"/>
        <v>0</v>
      </c>
      <c r="W255" s="127" t="e">
        <f t="shared" si="127"/>
        <v>#DIV/0!</v>
      </c>
      <c r="X255" s="66"/>
      <c r="Y255" s="66"/>
      <c r="Z255" s="122">
        <f t="shared" si="173"/>
        <v>0</v>
      </c>
      <c r="AA255" s="64"/>
      <c r="AB255" s="70"/>
      <c r="AC255" s="126">
        <f t="shared" si="128"/>
        <v>0</v>
      </c>
      <c r="AD255" s="127">
        <f t="shared" si="129"/>
        <v>0</v>
      </c>
      <c r="AE255" s="127" t="e">
        <f t="shared" si="130"/>
        <v>#DIV/0!</v>
      </c>
    </row>
    <row r="256" spans="2:31" ht="15">
      <c r="B256" s="74"/>
      <c r="C256" s="74"/>
      <c r="D256" s="94" t="s">
        <v>488</v>
      </c>
      <c r="E256" s="76" t="s">
        <v>142</v>
      </c>
      <c r="F256" s="138"/>
      <c r="G256" s="138"/>
      <c r="H256" s="71"/>
      <c r="I256" s="71"/>
      <c r="J256" s="122">
        <f t="shared" si="171"/>
        <v>0</v>
      </c>
      <c r="K256" s="64"/>
      <c r="L256" s="70"/>
      <c r="M256" s="126">
        <f t="shared" si="122"/>
        <v>0</v>
      </c>
      <c r="N256" s="127">
        <f t="shared" si="123"/>
        <v>0</v>
      </c>
      <c r="O256" s="127">
        <f t="shared" si="124"/>
        <v>0</v>
      </c>
      <c r="P256" s="66"/>
      <c r="Q256" s="66"/>
      <c r="R256" s="122">
        <f t="shared" si="172"/>
        <v>0</v>
      </c>
      <c r="S256" s="64"/>
      <c r="T256" s="70"/>
      <c r="U256" s="126">
        <f t="shared" si="156"/>
        <v>0</v>
      </c>
      <c r="V256" s="127">
        <f t="shared" si="157"/>
        <v>0</v>
      </c>
      <c r="W256" s="127" t="e">
        <f t="shared" si="127"/>
        <v>#DIV/0!</v>
      </c>
      <c r="X256" s="66"/>
      <c r="Y256" s="66"/>
      <c r="Z256" s="122">
        <f t="shared" si="173"/>
        <v>0</v>
      </c>
      <c r="AA256" s="64"/>
      <c r="AB256" s="70"/>
      <c r="AC256" s="126">
        <f t="shared" si="128"/>
        <v>0</v>
      </c>
      <c r="AD256" s="127">
        <f t="shared" si="129"/>
        <v>0</v>
      </c>
      <c r="AE256" s="127" t="e">
        <f t="shared" si="130"/>
        <v>#DIV/0!</v>
      </c>
    </row>
    <row r="257" spans="2:31" ht="15">
      <c r="B257" s="74"/>
      <c r="C257" s="74"/>
      <c r="D257" s="94" t="s">
        <v>489</v>
      </c>
      <c r="E257" s="76" t="s">
        <v>143</v>
      </c>
      <c r="F257" s="138"/>
      <c r="G257" s="138"/>
      <c r="H257" s="71"/>
      <c r="I257" s="71"/>
      <c r="J257" s="122">
        <f t="shared" si="171"/>
        <v>0</v>
      </c>
      <c r="K257" s="64"/>
      <c r="L257" s="70"/>
      <c r="M257" s="126">
        <f t="shared" si="122"/>
        <v>0</v>
      </c>
      <c r="N257" s="127">
        <f t="shared" si="123"/>
        <v>0</v>
      </c>
      <c r="O257" s="127">
        <f t="shared" si="124"/>
        <v>0</v>
      </c>
      <c r="P257" s="66"/>
      <c r="Q257" s="66"/>
      <c r="R257" s="122">
        <f t="shared" si="172"/>
        <v>0</v>
      </c>
      <c r="S257" s="64"/>
      <c r="T257" s="70"/>
      <c r="U257" s="126">
        <f t="shared" si="156"/>
        <v>0</v>
      </c>
      <c r="V257" s="127">
        <f t="shared" si="157"/>
        <v>0</v>
      </c>
      <c r="W257" s="127" t="e">
        <f t="shared" si="127"/>
        <v>#DIV/0!</v>
      </c>
      <c r="X257" s="66"/>
      <c r="Y257" s="66"/>
      <c r="Z257" s="122">
        <f t="shared" si="173"/>
        <v>0</v>
      </c>
      <c r="AA257" s="64"/>
      <c r="AB257" s="70"/>
      <c r="AC257" s="126">
        <f t="shared" si="128"/>
        <v>0</v>
      </c>
      <c r="AD257" s="127">
        <f t="shared" si="129"/>
        <v>0</v>
      </c>
      <c r="AE257" s="127" t="e">
        <f t="shared" si="130"/>
        <v>#DIV/0!</v>
      </c>
    </row>
    <row r="258" spans="2:31" ht="15">
      <c r="B258" s="74"/>
      <c r="C258" s="74"/>
      <c r="D258" s="94" t="s">
        <v>490</v>
      </c>
      <c r="E258" s="76" t="s">
        <v>144</v>
      </c>
      <c r="F258" s="138"/>
      <c r="G258" s="138"/>
      <c r="H258" s="71"/>
      <c r="I258" s="71"/>
      <c r="J258" s="122">
        <f t="shared" si="171"/>
        <v>0</v>
      </c>
      <c r="K258" s="64"/>
      <c r="L258" s="70"/>
      <c r="M258" s="126">
        <f t="shared" si="122"/>
        <v>0</v>
      </c>
      <c r="N258" s="127">
        <f t="shared" si="123"/>
        <v>0</v>
      </c>
      <c r="O258" s="127">
        <f t="shared" si="124"/>
        <v>0</v>
      </c>
      <c r="P258" s="66"/>
      <c r="Q258" s="66"/>
      <c r="R258" s="122">
        <f t="shared" si="172"/>
        <v>0</v>
      </c>
      <c r="S258" s="64"/>
      <c r="T258" s="70"/>
      <c r="U258" s="126">
        <f t="shared" si="156"/>
        <v>0</v>
      </c>
      <c r="V258" s="127">
        <f t="shared" si="157"/>
        <v>0</v>
      </c>
      <c r="W258" s="127" t="e">
        <f t="shared" si="127"/>
        <v>#DIV/0!</v>
      </c>
      <c r="X258" s="66"/>
      <c r="Y258" s="66"/>
      <c r="Z258" s="122">
        <f t="shared" si="173"/>
        <v>0</v>
      </c>
      <c r="AA258" s="64"/>
      <c r="AB258" s="70"/>
      <c r="AC258" s="126">
        <f t="shared" si="128"/>
        <v>0</v>
      </c>
      <c r="AD258" s="127">
        <f t="shared" si="129"/>
        <v>0</v>
      </c>
      <c r="AE258" s="127" t="e">
        <f t="shared" si="130"/>
        <v>#DIV/0!</v>
      </c>
    </row>
    <row r="259" spans="2:31" ht="15">
      <c r="B259" s="74"/>
      <c r="C259" s="74"/>
      <c r="D259" s="94" t="s">
        <v>491</v>
      </c>
      <c r="E259" s="76" t="s">
        <v>145</v>
      </c>
      <c r="F259" s="138"/>
      <c r="G259" s="138"/>
      <c r="H259" s="71"/>
      <c r="I259" s="71"/>
      <c r="J259" s="122">
        <f t="shared" si="171"/>
        <v>0</v>
      </c>
      <c r="K259" s="64"/>
      <c r="L259" s="70"/>
      <c r="M259" s="126">
        <f t="shared" si="122"/>
        <v>0</v>
      </c>
      <c r="N259" s="127">
        <f t="shared" si="123"/>
        <v>0</v>
      </c>
      <c r="O259" s="127">
        <f t="shared" si="124"/>
        <v>0</v>
      </c>
      <c r="P259" s="66"/>
      <c r="Q259" s="66"/>
      <c r="R259" s="122">
        <f t="shared" si="172"/>
        <v>0</v>
      </c>
      <c r="S259" s="64"/>
      <c r="T259" s="70"/>
      <c r="U259" s="126">
        <f t="shared" si="156"/>
        <v>0</v>
      </c>
      <c r="V259" s="127">
        <f t="shared" si="157"/>
        <v>0</v>
      </c>
      <c r="W259" s="127" t="e">
        <f t="shared" si="127"/>
        <v>#DIV/0!</v>
      </c>
      <c r="X259" s="66"/>
      <c r="Y259" s="66"/>
      <c r="Z259" s="122">
        <f t="shared" si="173"/>
        <v>0</v>
      </c>
      <c r="AA259" s="64"/>
      <c r="AB259" s="70"/>
      <c r="AC259" s="126">
        <f t="shared" si="128"/>
        <v>0</v>
      </c>
      <c r="AD259" s="127">
        <f t="shared" si="129"/>
        <v>0</v>
      </c>
      <c r="AE259" s="127" t="e">
        <f t="shared" si="130"/>
        <v>#DIV/0!</v>
      </c>
    </row>
    <row r="260" spans="2:31" ht="15">
      <c r="B260" s="74"/>
      <c r="C260" s="74"/>
      <c r="D260" s="94" t="s">
        <v>492</v>
      </c>
      <c r="E260" s="76" t="s">
        <v>146</v>
      </c>
      <c r="F260" s="138"/>
      <c r="G260" s="138"/>
      <c r="H260" s="71"/>
      <c r="I260" s="71"/>
      <c r="J260" s="122">
        <f t="shared" si="171"/>
        <v>0</v>
      </c>
      <c r="K260" s="64"/>
      <c r="L260" s="70"/>
      <c r="M260" s="126">
        <f t="shared" si="122"/>
        <v>0</v>
      </c>
      <c r="N260" s="127">
        <f t="shared" si="123"/>
        <v>0</v>
      </c>
      <c r="O260" s="127">
        <f t="shared" si="124"/>
        <v>0</v>
      </c>
      <c r="P260" s="66"/>
      <c r="Q260" s="66"/>
      <c r="R260" s="122">
        <f t="shared" si="172"/>
        <v>0</v>
      </c>
      <c r="S260" s="64"/>
      <c r="T260" s="70"/>
      <c r="U260" s="126">
        <f t="shared" si="156"/>
        <v>0</v>
      </c>
      <c r="V260" s="127">
        <f t="shared" si="157"/>
        <v>0</v>
      </c>
      <c r="W260" s="127" t="e">
        <f t="shared" si="127"/>
        <v>#DIV/0!</v>
      </c>
      <c r="X260" s="66"/>
      <c r="Y260" s="66"/>
      <c r="Z260" s="122">
        <f t="shared" si="173"/>
        <v>0</v>
      </c>
      <c r="AA260" s="64"/>
      <c r="AB260" s="70"/>
      <c r="AC260" s="126">
        <f t="shared" si="128"/>
        <v>0</v>
      </c>
      <c r="AD260" s="127">
        <f t="shared" si="129"/>
        <v>0</v>
      </c>
      <c r="AE260" s="127" t="e">
        <f t="shared" si="130"/>
        <v>#DIV/0!</v>
      </c>
    </row>
    <row r="261" spans="2:31" ht="15">
      <c r="B261" s="74"/>
      <c r="C261" s="74"/>
      <c r="D261" s="94" t="s">
        <v>493</v>
      </c>
      <c r="E261" s="76" t="s">
        <v>147</v>
      </c>
      <c r="F261" s="138"/>
      <c r="G261" s="138"/>
      <c r="H261" s="71"/>
      <c r="I261" s="71"/>
      <c r="J261" s="122">
        <f t="shared" si="171"/>
        <v>0</v>
      </c>
      <c r="K261" s="64"/>
      <c r="L261" s="70"/>
      <c r="M261" s="126">
        <f t="shared" si="122"/>
        <v>0</v>
      </c>
      <c r="N261" s="127">
        <f t="shared" si="123"/>
        <v>0</v>
      </c>
      <c r="O261" s="127">
        <f t="shared" si="124"/>
        <v>0</v>
      </c>
      <c r="P261" s="66"/>
      <c r="Q261" s="66"/>
      <c r="R261" s="122">
        <f t="shared" si="172"/>
        <v>0</v>
      </c>
      <c r="S261" s="64"/>
      <c r="T261" s="70"/>
      <c r="U261" s="126">
        <f t="shared" si="156"/>
        <v>0</v>
      </c>
      <c r="V261" s="127">
        <f t="shared" si="157"/>
        <v>0</v>
      </c>
      <c r="W261" s="127" t="e">
        <f t="shared" si="127"/>
        <v>#DIV/0!</v>
      </c>
      <c r="X261" s="66"/>
      <c r="Y261" s="66"/>
      <c r="Z261" s="122">
        <f t="shared" si="173"/>
        <v>0</v>
      </c>
      <c r="AA261" s="64"/>
      <c r="AB261" s="70"/>
      <c r="AC261" s="126">
        <f t="shared" si="128"/>
        <v>0</v>
      </c>
      <c r="AD261" s="127">
        <f t="shared" si="129"/>
        <v>0</v>
      </c>
      <c r="AE261" s="127" t="e">
        <f t="shared" si="130"/>
        <v>#DIV/0!</v>
      </c>
    </row>
    <row r="262" spans="2:31" ht="26.4">
      <c r="B262" s="74"/>
      <c r="C262" s="74"/>
      <c r="D262" s="92" t="s">
        <v>494</v>
      </c>
      <c r="E262" s="78" t="s">
        <v>297</v>
      </c>
      <c r="F262" s="138">
        <f aca="true" t="shared" si="174" ref="F262:G262">+F263+F267</f>
        <v>0</v>
      </c>
      <c r="G262" s="138">
        <f t="shared" si="174"/>
        <v>0</v>
      </c>
      <c r="H262" s="71"/>
      <c r="I262" s="71"/>
      <c r="J262" s="122">
        <f>+J263+J267</f>
        <v>0</v>
      </c>
      <c r="K262" s="64"/>
      <c r="L262" s="70"/>
      <c r="M262" s="126">
        <f t="shared" si="122"/>
        <v>0</v>
      </c>
      <c r="N262" s="127">
        <f t="shared" si="123"/>
        <v>0</v>
      </c>
      <c r="O262" s="127">
        <f t="shared" si="124"/>
        <v>0</v>
      </c>
      <c r="P262" s="66"/>
      <c r="Q262" s="66"/>
      <c r="R262" s="122">
        <f>+R263+R267</f>
        <v>0</v>
      </c>
      <c r="S262" s="64"/>
      <c r="T262" s="70"/>
      <c r="U262" s="126">
        <f t="shared" si="156"/>
        <v>0</v>
      </c>
      <c r="V262" s="127">
        <f t="shared" si="157"/>
        <v>0</v>
      </c>
      <c r="W262" s="127" t="e">
        <f t="shared" si="127"/>
        <v>#DIV/0!</v>
      </c>
      <c r="X262" s="66"/>
      <c r="Y262" s="66"/>
      <c r="Z262" s="122">
        <f>+Z263+Z267</f>
        <v>0</v>
      </c>
      <c r="AA262" s="64"/>
      <c r="AB262" s="70"/>
      <c r="AC262" s="126">
        <f t="shared" si="128"/>
        <v>0</v>
      </c>
      <c r="AD262" s="127">
        <f t="shared" si="129"/>
        <v>0</v>
      </c>
      <c r="AE262" s="127" t="e">
        <f t="shared" si="130"/>
        <v>#DIV/0!</v>
      </c>
    </row>
    <row r="263" spans="2:31" ht="15">
      <c r="B263" s="74"/>
      <c r="C263" s="74"/>
      <c r="D263" s="93" t="s">
        <v>495</v>
      </c>
      <c r="E263" s="80" t="s">
        <v>148</v>
      </c>
      <c r="F263" s="138">
        <f aca="true" t="shared" si="175" ref="F263:G263">+F264+F265+F266</f>
        <v>0</v>
      </c>
      <c r="G263" s="138">
        <f t="shared" si="175"/>
        <v>0</v>
      </c>
      <c r="H263" s="71"/>
      <c r="I263" s="71"/>
      <c r="J263" s="122">
        <f>+J264+J265+J266</f>
        <v>0</v>
      </c>
      <c r="K263" s="64"/>
      <c r="L263" s="70"/>
      <c r="M263" s="126">
        <f t="shared" si="122"/>
        <v>0</v>
      </c>
      <c r="N263" s="127">
        <f t="shared" si="123"/>
        <v>0</v>
      </c>
      <c r="O263" s="127">
        <f t="shared" si="124"/>
        <v>0</v>
      </c>
      <c r="P263" s="66"/>
      <c r="Q263" s="66"/>
      <c r="R263" s="122">
        <f>+R264+R265+R266</f>
        <v>0</v>
      </c>
      <c r="S263" s="64"/>
      <c r="T263" s="70"/>
      <c r="U263" s="126">
        <f t="shared" si="156"/>
        <v>0</v>
      </c>
      <c r="V263" s="127">
        <f t="shared" si="157"/>
        <v>0</v>
      </c>
      <c r="W263" s="127" t="e">
        <f t="shared" si="127"/>
        <v>#DIV/0!</v>
      </c>
      <c r="X263" s="66"/>
      <c r="Y263" s="66"/>
      <c r="Z263" s="122">
        <f>+Z264+Z265+Z266</f>
        <v>0</v>
      </c>
      <c r="AA263" s="64"/>
      <c r="AB263" s="70"/>
      <c r="AC263" s="126">
        <f t="shared" si="128"/>
        <v>0</v>
      </c>
      <c r="AD263" s="127">
        <f t="shared" si="129"/>
        <v>0</v>
      </c>
      <c r="AE263" s="127" t="e">
        <f t="shared" si="130"/>
        <v>#DIV/0!</v>
      </c>
    </row>
    <row r="264" spans="2:31" ht="15">
      <c r="B264" s="74"/>
      <c r="C264" s="74"/>
      <c r="D264" s="94" t="s">
        <v>496</v>
      </c>
      <c r="E264" s="76" t="s">
        <v>298</v>
      </c>
      <c r="F264" s="138"/>
      <c r="G264" s="138"/>
      <c r="H264" s="71"/>
      <c r="I264" s="71"/>
      <c r="J264" s="122">
        <f aca="true" t="shared" si="176" ref="J264:J267">+H264+I264</f>
        <v>0</v>
      </c>
      <c r="K264" s="64"/>
      <c r="L264" s="70"/>
      <c r="M264" s="126">
        <f t="shared" si="122"/>
        <v>0</v>
      </c>
      <c r="N264" s="127">
        <f t="shared" si="123"/>
        <v>0</v>
      </c>
      <c r="O264" s="127">
        <f t="shared" si="124"/>
        <v>0</v>
      </c>
      <c r="P264" s="66"/>
      <c r="Q264" s="66"/>
      <c r="R264" s="122">
        <f aca="true" t="shared" si="177" ref="R264:R267">+P264+Q264</f>
        <v>0</v>
      </c>
      <c r="S264" s="64"/>
      <c r="T264" s="70"/>
      <c r="U264" s="126">
        <f t="shared" si="156"/>
        <v>0</v>
      </c>
      <c r="V264" s="127">
        <f t="shared" si="157"/>
        <v>0</v>
      </c>
      <c r="W264" s="127" t="e">
        <f t="shared" si="127"/>
        <v>#DIV/0!</v>
      </c>
      <c r="X264" s="66"/>
      <c r="Y264" s="66"/>
      <c r="Z264" s="122">
        <f aca="true" t="shared" si="178" ref="Z264:Z267">+X264+Y264</f>
        <v>0</v>
      </c>
      <c r="AA264" s="64"/>
      <c r="AB264" s="70"/>
      <c r="AC264" s="126">
        <f t="shared" si="128"/>
        <v>0</v>
      </c>
      <c r="AD264" s="127">
        <f t="shared" si="129"/>
        <v>0</v>
      </c>
      <c r="AE264" s="127" t="e">
        <f t="shared" si="130"/>
        <v>#DIV/0!</v>
      </c>
    </row>
    <row r="265" spans="2:31" ht="15">
      <c r="B265" s="74"/>
      <c r="C265" s="74"/>
      <c r="D265" s="94" t="s">
        <v>497</v>
      </c>
      <c r="E265" s="76" t="s">
        <v>149</v>
      </c>
      <c r="F265" s="138"/>
      <c r="G265" s="138"/>
      <c r="H265" s="71"/>
      <c r="I265" s="71"/>
      <c r="J265" s="122">
        <f t="shared" si="176"/>
        <v>0</v>
      </c>
      <c r="K265" s="64"/>
      <c r="L265" s="70"/>
      <c r="M265" s="126">
        <f t="shared" si="122"/>
        <v>0</v>
      </c>
      <c r="N265" s="127">
        <f t="shared" si="123"/>
        <v>0</v>
      </c>
      <c r="O265" s="127">
        <f t="shared" si="124"/>
        <v>0</v>
      </c>
      <c r="P265" s="66"/>
      <c r="Q265" s="66"/>
      <c r="R265" s="122">
        <f t="shared" si="177"/>
        <v>0</v>
      </c>
      <c r="S265" s="64"/>
      <c r="T265" s="70"/>
      <c r="U265" s="126">
        <f t="shared" si="156"/>
        <v>0</v>
      </c>
      <c r="V265" s="127">
        <f t="shared" si="157"/>
        <v>0</v>
      </c>
      <c r="W265" s="127" t="e">
        <f t="shared" si="127"/>
        <v>#DIV/0!</v>
      </c>
      <c r="X265" s="66"/>
      <c r="Y265" s="66"/>
      <c r="Z265" s="122">
        <f t="shared" si="178"/>
        <v>0</v>
      </c>
      <c r="AA265" s="64"/>
      <c r="AB265" s="70"/>
      <c r="AC265" s="126">
        <f t="shared" si="128"/>
        <v>0</v>
      </c>
      <c r="AD265" s="127">
        <f t="shared" si="129"/>
        <v>0</v>
      </c>
      <c r="AE265" s="127" t="e">
        <f t="shared" si="130"/>
        <v>#DIV/0!</v>
      </c>
    </row>
    <row r="266" spans="2:31" ht="15">
      <c r="B266" s="74"/>
      <c r="C266" s="74"/>
      <c r="D266" s="94" t="s">
        <v>498</v>
      </c>
      <c r="E266" s="76" t="s">
        <v>150</v>
      </c>
      <c r="F266" s="138"/>
      <c r="G266" s="138"/>
      <c r="H266" s="71"/>
      <c r="I266" s="71"/>
      <c r="J266" s="122">
        <f t="shared" si="176"/>
        <v>0</v>
      </c>
      <c r="K266" s="64"/>
      <c r="L266" s="70"/>
      <c r="M266" s="126">
        <f t="shared" si="122"/>
        <v>0</v>
      </c>
      <c r="N266" s="127">
        <f t="shared" si="123"/>
        <v>0</v>
      </c>
      <c r="O266" s="127">
        <f t="shared" si="124"/>
        <v>0</v>
      </c>
      <c r="P266" s="66"/>
      <c r="Q266" s="66"/>
      <c r="R266" s="122">
        <f t="shared" si="177"/>
        <v>0</v>
      </c>
      <c r="S266" s="64"/>
      <c r="T266" s="70"/>
      <c r="U266" s="126">
        <f t="shared" si="156"/>
        <v>0</v>
      </c>
      <c r="V266" s="127">
        <f t="shared" si="157"/>
        <v>0</v>
      </c>
      <c r="W266" s="127" t="e">
        <f t="shared" si="127"/>
        <v>#DIV/0!</v>
      </c>
      <c r="X266" s="66"/>
      <c r="Y266" s="66"/>
      <c r="Z266" s="122">
        <f t="shared" si="178"/>
        <v>0</v>
      </c>
      <c r="AA266" s="64"/>
      <c r="AB266" s="70"/>
      <c r="AC266" s="126">
        <f t="shared" si="128"/>
        <v>0</v>
      </c>
      <c r="AD266" s="127">
        <f t="shared" si="129"/>
        <v>0</v>
      </c>
      <c r="AE266" s="127" t="e">
        <f t="shared" si="130"/>
        <v>#DIV/0!</v>
      </c>
    </row>
    <row r="267" spans="2:31" ht="26.4">
      <c r="B267" s="74"/>
      <c r="C267" s="74"/>
      <c r="D267" s="94" t="s">
        <v>499</v>
      </c>
      <c r="E267" s="76" t="s">
        <v>299</v>
      </c>
      <c r="F267" s="138"/>
      <c r="G267" s="138"/>
      <c r="H267" s="71"/>
      <c r="I267" s="71"/>
      <c r="J267" s="122">
        <f t="shared" si="176"/>
        <v>0</v>
      </c>
      <c r="K267" s="64"/>
      <c r="L267" s="70"/>
      <c r="M267" s="126">
        <f aca="true" t="shared" si="179" ref="M267:M330">+J267-G267</f>
        <v>0</v>
      </c>
      <c r="N267" s="127">
        <f aca="true" t="shared" si="180" ref="N267:N330">IF(ISERROR(IF(AND(G267&gt;1,J267=0),0%,IF(AND(G267=0,J267&gt;1),100%,M267/G267))),0,IF(AND(G267&gt;1,J267=0),0%,IF(AND(G267=0,J267&gt;1),100%,M267/G267)))</f>
        <v>0</v>
      </c>
      <c r="O267" s="127">
        <f aca="true" t="shared" si="181" ref="O267:O330">+IF($M$381&lt;1,M267/-$M$381,M267/$M$381)</f>
        <v>0</v>
      </c>
      <c r="P267" s="66"/>
      <c r="Q267" s="66"/>
      <c r="R267" s="122">
        <f t="shared" si="177"/>
        <v>0</v>
      </c>
      <c r="S267" s="64"/>
      <c r="T267" s="70"/>
      <c r="U267" s="126">
        <f aca="true" t="shared" si="182" ref="U267:U298">+R267-J267</f>
        <v>0</v>
      </c>
      <c r="V267" s="127">
        <f aca="true" t="shared" si="183" ref="V267:V298">IF(ISERROR(IF(AND(J267&gt;1,R267=0),0%,IF(AND(J267=0,R267&gt;1),100%,U267/J267))),0,IF(AND(J267&gt;1,R267=0),0%,IF(AND(J267=0,R267&gt;1),100%,U267/J267)))</f>
        <v>0</v>
      </c>
      <c r="W267" s="127" t="e">
        <f aca="true" t="shared" si="184" ref="W267:W330">+IF($U$381&lt;1,U267/-$U$381,U267/$U$381)</f>
        <v>#DIV/0!</v>
      </c>
      <c r="X267" s="66"/>
      <c r="Y267" s="66"/>
      <c r="Z267" s="122">
        <f t="shared" si="178"/>
        <v>0</v>
      </c>
      <c r="AA267" s="64"/>
      <c r="AB267" s="70"/>
      <c r="AC267" s="126">
        <f aca="true" t="shared" si="185" ref="AC267:AC330">+Z267-R267</f>
        <v>0</v>
      </c>
      <c r="AD267" s="127">
        <f aca="true" t="shared" si="186" ref="AD267:AD330">IF(ISERROR(IF(AND(R267&gt;1,Z267=0),0%,IF(AND(R267=0,Z267&gt;1),100%,AC267/R267))),0,IF(AND(R267&gt;1,Z267=0),0%,IF(AND(R267=0,Z267&gt;1),100%,AC267/R267)))</f>
        <v>0</v>
      </c>
      <c r="AE267" s="127" t="e">
        <f aca="true" t="shared" si="187" ref="AE267:AE330">+IF($AC$381&lt;1,AC267/-$AC$381,AC267/$AC$381)</f>
        <v>#DIV/0!</v>
      </c>
    </row>
    <row r="268" spans="2:31" ht="15">
      <c r="B268" s="74"/>
      <c r="C268" s="74"/>
      <c r="D268" s="91" t="s">
        <v>500</v>
      </c>
      <c r="E268" s="73" t="s">
        <v>300</v>
      </c>
      <c r="F268" s="143">
        <f aca="true" t="shared" si="188" ref="F268:G268">+F269+F283</f>
        <v>0</v>
      </c>
      <c r="G268" s="143">
        <f t="shared" si="188"/>
        <v>0</v>
      </c>
      <c r="H268" s="71"/>
      <c r="I268" s="71"/>
      <c r="J268" s="122">
        <f>+J269+J283</f>
        <v>0</v>
      </c>
      <c r="K268" s="64"/>
      <c r="L268" s="70"/>
      <c r="M268" s="126">
        <f t="shared" si="179"/>
        <v>0</v>
      </c>
      <c r="N268" s="127">
        <f t="shared" si="180"/>
        <v>0</v>
      </c>
      <c r="O268" s="127">
        <f t="shared" si="181"/>
        <v>0</v>
      </c>
      <c r="P268" s="66"/>
      <c r="Q268" s="66"/>
      <c r="R268" s="122">
        <f>+R269+R283</f>
        <v>0</v>
      </c>
      <c r="S268" s="64"/>
      <c r="T268" s="70"/>
      <c r="U268" s="126">
        <f t="shared" si="182"/>
        <v>0</v>
      </c>
      <c r="V268" s="127">
        <f t="shared" si="183"/>
        <v>0</v>
      </c>
      <c r="W268" s="127" t="e">
        <f t="shared" si="184"/>
        <v>#DIV/0!</v>
      </c>
      <c r="X268" s="66"/>
      <c r="Y268" s="66"/>
      <c r="Z268" s="122">
        <f>+Z269+Z283</f>
        <v>0</v>
      </c>
      <c r="AA268" s="64"/>
      <c r="AB268" s="70"/>
      <c r="AC268" s="126">
        <f t="shared" si="185"/>
        <v>0</v>
      </c>
      <c r="AD268" s="127">
        <f t="shared" si="186"/>
        <v>0</v>
      </c>
      <c r="AE268" s="127" t="e">
        <f t="shared" si="187"/>
        <v>#DIV/0!</v>
      </c>
    </row>
    <row r="269" spans="2:31" ht="26.4">
      <c r="B269" s="74"/>
      <c r="C269" s="74"/>
      <c r="D269" s="92" t="s">
        <v>501</v>
      </c>
      <c r="E269" s="78" t="s">
        <v>293</v>
      </c>
      <c r="F269" s="138">
        <f aca="true" t="shared" si="189" ref="F269:G269">+F270+F273+F277+F278+F279+F280+F281+F282</f>
        <v>0</v>
      </c>
      <c r="G269" s="138">
        <f t="shared" si="189"/>
        <v>0</v>
      </c>
      <c r="H269" s="71"/>
      <c r="I269" s="71"/>
      <c r="J269" s="122">
        <f>+J270+J273+J277+J278+J279+J280+J281+J282</f>
        <v>0</v>
      </c>
      <c r="K269" s="64"/>
      <c r="L269" s="70"/>
      <c r="M269" s="126">
        <f t="shared" si="179"/>
        <v>0</v>
      </c>
      <c r="N269" s="127">
        <f t="shared" si="180"/>
        <v>0</v>
      </c>
      <c r="O269" s="127">
        <f t="shared" si="181"/>
        <v>0</v>
      </c>
      <c r="P269" s="66"/>
      <c r="Q269" s="66"/>
      <c r="R269" s="122">
        <f>+R270+R273+R277+R278+R279+R280+R281+R282</f>
        <v>0</v>
      </c>
      <c r="S269" s="64"/>
      <c r="T269" s="70"/>
      <c r="U269" s="126">
        <f t="shared" si="182"/>
        <v>0</v>
      </c>
      <c r="V269" s="127">
        <f t="shared" si="183"/>
        <v>0</v>
      </c>
      <c r="W269" s="127" t="e">
        <f t="shared" si="184"/>
        <v>#DIV/0!</v>
      </c>
      <c r="X269" s="66"/>
      <c r="Y269" s="66"/>
      <c r="Z269" s="122">
        <f>+Z270+Z273+Z277+Z278+Z279+Z280+Z281+Z282</f>
        <v>0</v>
      </c>
      <c r="AA269" s="64"/>
      <c r="AB269" s="70"/>
      <c r="AC269" s="126">
        <f t="shared" si="185"/>
        <v>0</v>
      </c>
      <c r="AD269" s="127">
        <f t="shared" si="186"/>
        <v>0</v>
      </c>
      <c r="AE269" s="127" t="e">
        <f t="shared" si="187"/>
        <v>#DIV/0!</v>
      </c>
    </row>
    <row r="270" spans="2:31" ht="15">
      <c r="B270" s="74"/>
      <c r="C270" s="74"/>
      <c r="D270" s="93" t="s">
        <v>502</v>
      </c>
      <c r="E270" s="80" t="s">
        <v>138</v>
      </c>
      <c r="F270" s="138">
        <f aca="true" t="shared" si="190" ref="F270:G270">+F271+F272</f>
        <v>0</v>
      </c>
      <c r="G270" s="138">
        <f t="shared" si="190"/>
        <v>0</v>
      </c>
      <c r="H270" s="71"/>
      <c r="I270" s="71"/>
      <c r="J270" s="122">
        <f>+J271+J272</f>
        <v>0</v>
      </c>
      <c r="K270" s="64"/>
      <c r="L270" s="70"/>
      <c r="M270" s="126">
        <f t="shared" si="179"/>
        <v>0</v>
      </c>
      <c r="N270" s="127">
        <f t="shared" si="180"/>
        <v>0</v>
      </c>
      <c r="O270" s="127">
        <f t="shared" si="181"/>
        <v>0</v>
      </c>
      <c r="P270" s="66"/>
      <c r="Q270" s="66"/>
      <c r="R270" s="122">
        <f>+R271+R272</f>
        <v>0</v>
      </c>
      <c r="S270" s="64"/>
      <c r="T270" s="70"/>
      <c r="U270" s="126">
        <f t="shared" si="182"/>
        <v>0</v>
      </c>
      <c r="V270" s="127">
        <f t="shared" si="183"/>
        <v>0</v>
      </c>
      <c r="W270" s="127" t="e">
        <f t="shared" si="184"/>
        <v>#DIV/0!</v>
      </c>
      <c r="X270" s="66"/>
      <c r="Y270" s="66"/>
      <c r="Z270" s="122">
        <f>+Z271+Z272</f>
        <v>0</v>
      </c>
      <c r="AA270" s="64"/>
      <c r="AB270" s="70"/>
      <c r="AC270" s="126">
        <f t="shared" si="185"/>
        <v>0</v>
      </c>
      <c r="AD270" s="127">
        <f t="shared" si="186"/>
        <v>0</v>
      </c>
      <c r="AE270" s="127" t="e">
        <f t="shared" si="187"/>
        <v>#DIV/0!</v>
      </c>
    </row>
    <row r="271" spans="2:31" ht="15">
      <c r="B271" s="74"/>
      <c r="C271" s="74"/>
      <c r="D271" s="94" t="s">
        <v>503</v>
      </c>
      <c r="E271" s="76" t="s">
        <v>294</v>
      </c>
      <c r="F271" s="138"/>
      <c r="G271" s="138"/>
      <c r="H271" s="71"/>
      <c r="I271" s="71"/>
      <c r="J271" s="122">
        <f aca="true" t="shared" si="191" ref="J271:J272">+H271+I271</f>
        <v>0</v>
      </c>
      <c r="K271" s="64"/>
      <c r="L271" s="70"/>
      <c r="M271" s="126">
        <f t="shared" si="179"/>
        <v>0</v>
      </c>
      <c r="N271" s="127">
        <f t="shared" si="180"/>
        <v>0</v>
      </c>
      <c r="O271" s="127">
        <f t="shared" si="181"/>
        <v>0</v>
      </c>
      <c r="P271" s="66"/>
      <c r="Q271" s="66"/>
      <c r="R271" s="122">
        <f aca="true" t="shared" si="192" ref="R271:R272">+P271+Q271</f>
        <v>0</v>
      </c>
      <c r="S271" s="64"/>
      <c r="T271" s="70"/>
      <c r="U271" s="126">
        <f t="shared" si="182"/>
        <v>0</v>
      </c>
      <c r="V271" s="127">
        <f t="shared" si="183"/>
        <v>0</v>
      </c>
      <c r="W271" s="127" t="e">
        <f t="shared" si="184"/>
        <v>#DIV/0!</v>
      </c>
      <c r="X271" s="66"/>
      <c r="Y271" s="66"/>
      <c r="Z271" s="122">
        <f aca="true" t="shared" si="193" ref="Z271:Z272">+X271+Y271</f>
        <v>0</v>
      </c>
      <c r="AA271" s="64"/>
      <c r="AB271" s="70"/>
      <c r="AC271" s="126">
        <f t="shared" si="185"/>
        <v>0</v>
      </c>
      <c r="AD271" s="127">
        <f t="shared" si="186"/>
        <v>0</v>
      </c>
      <c r="AE271" s="127" t="e">
        <f t="shared" si="187"/>
        <v>#DIV/0!</v>
      </c>
    </row>
    <row r="272" spans="2:31" ht="15">
      <c r="B272" s="74"/>
      <c r="C272" s="74"/>
      <c r="D272" s="94" t="s">
        <v>504</v>
      </c>
      <c r="E272" s="76" t="s">
        <v>139</v>
      </c>
      <c r="F272" s="138"/>
      <c r="G272" s="138"/>
      <c r="H272" s="71"/>
      <c r="I272" s="71"/>
      <c r="J272" s="122">
        <f t="shared" si="191"/>
        <v>0</v>
      </c>
      <c r="K272" s="64"/>
      <c r="L272" s="70"/>
      <c r="M272" s="126">
        <f t="shared" si="179"/>
        <v>0</v>
      </c>
      <c r="N272" s="127">
        <f t="shared" si="180"/>
        <v>0</v>
      </c>
      <c r="O272" s="127">
        <f t="shared" si="181"/>
        <v>0</v>
      </c>
      <c r="P272" s="66"/>
      <c r="Q272" s="66"/>
      <c r="R272" s="122">
        <f t="shared" si="192"/>
        <v>0</v>
      </c>
      <c r="S272" s="64"/>
      <c r="T272" s="70"/>
      <c r="U272" s="126">
        <f t="shared" si="182"/>
        <v>0</v>
      </c>
      <c r="V272" s="127">
        <f t="shared" si="183"/>
        <v>0</v>
      </c>
      <c r="W272" s="127" t="e">
        <f t="shared" si="184"/>
        <v>#DIV/0!</v>
      </c>
      <c r="X272" s="66"/>
      <c r="Y272" s="66"/>
      <c r="Z272" s="122">
        <f t="shared" si="193"/>
        <v>0</v>
      </c>
      <c r="AA272" s="64"/>
      <c r="AB272" s="70"/>
      <c r="AC272" s="126">
        <f t="shared" si="185"/>
        <v>0</v>
      </c>
      <c r="AD272" s="127">
        <f t="shared" si="186"/>
        <v>0</v>
      </c>
      <c r="AE272" s="127" t="e">
        <f t="shared" si="187"/>
        <v>#DIV/0!</v>
      </c>
    </row>
    <row r="273" spans="2:31" ht="15">
      <c r="B273" s="74"/>
      <c r="C273" s="74"/>
      <c r="D273" s="93" t="s">
        <v>505</v>
      </c>
      <c r="E273" s="80" t="s">
        <v>140</v>
      </c>
      <c r="F273" s="138">
        <f aca="true" t="shared" si="194" ref="F273:G273">+F274+F275+F276</f>
        <v>0</v>
      </c>
      <c r="G273" s="138">
        <f t="shared" si="194"/>
        <v>0</v>
      </c>
      <c r="H273" s="71"/>
      <c r="I273" s="71"/>
      <c r="J273" s="122">
        <f>+J274+J275+J276</f>
        <v>0</v>
      </c>
      <c r="K273" s="64"/>
      <c r="L273" s="70"/>
      <c r="M273" s="126">
        <f t="shared" si="179"/>
        <v>0</v>
      </c>
      <c r="N273" s="127">
        <f t="shared" si="180"/>
        <v>0</v>
      </c>
      <c r="O273" s="127">
        <f t="shared" si="181"/>
        <v>0</v>
      </c>
      <c r="P273" s="66"/>
      <c r="Q273" s="66"/>
      <c r="R273" s="122">
        <f>+R274+R275+R276</f>
        <v>0</v>
      </c>
      <c r="S273" s="64"/>
      <c r="T273" s="70"/>
      <c r="U273" s="126">
        <f t="shared" si="182"/>
        <v>0</v>
      </c>
      <c r="V273" s="127">
        <f t="shared" si="183"/>
        <v>0</v>
      </c>
      <c r="W273" s="127" t="e">
        <f t="shared" si="184"/>
        <v>#DIV/0!</v>
      </c>
      <c r="X273" s="66"/>
      <c r="Y273" s="66"/>
      <c r="Z273" s="122">
        <f>+Z274+Z275+Z276</f>
        <v>0</v>
      </c>
      <c r="AA273" s="64"/>
      <c r="AB273" s="70"/>
      <c r="AC273" s="126">
        <f t="shared" si="185"/>
        <v>0</v>
      </c>
      <c r="AD273" s="127">
        <f t="shared" si="186"/>
        <v>0</v>
      </c>
      <c r="AE273" s="127" t="e">
        <f t="shared" si="187"/>
        <v>#DIV/0!</v>
      </c>
    </row>
    <row r="274" spans="2:31" ht="15">
      <c r="B274" s="74"/>
      <c r="C274" s="74"/>
      <c r="D274" s="94" t="s">
        <v>506</v>
      </c>
      <c r="E274" s="76" t="s">
        <v>295</v>
      </c>
      <c r="F274" s="138"/>
      <c r="G274" s="138"/>
      <c r="H274" s="71"/>
      <c r="I274" s="71"/>
      <c r="J274" s="122">
        <f aca="true" t="shared" si="195" ref="J274:J282">+H274+I274</f>
        <v>0</v>
      </c>
      <c r="K274" s="64"/>
      <c r="L274" s="70"/>
      <c r="M274" s="126">
        <f t="shared" si="179"/>
        <v>0</v>
      </c>
      <c r="N274" s="127">
        <f t="shared" si="180"/>
        <v>0</v>
      </c>
      <c r="O274" s="127">
        <f t="shared" si="181"/>
        <v>0</v>
      </c>
      <c r="P274" s="66"/>
      <c r="Q274" s="66"/>
      <c r="R274" s="122">
        <f aca="true" t="shared" si="196" ref="R274:R282">+P274+Q274</f>
        <v>0</v>
      </c>
      <c r="S274" s="64"/>
      <c r="T274" s="70"/>
      <c r="U274" s="126">
        <f t="shared" si="182"/>
        <v>0</v>
      </c>
      <c r="V274" s="127">
        <f t="shared" si="183"/>
        <v>0</v>
      </c>
      <c r="W274" s="127" t="e">
        <f t="shared" si="184"/>
        <v>#DIV/0!</v>
      </c>
      <c r="X274" s="66"/>
      <c r="Y274" s="66"/>
      <c r="Z274" s="122">
        <f aca="true" t="shared" si="197" ref="Z274:Z282">+X274+Y274</f>
        <v>0</v>
      </c>
      <c r="AA274" s="64"/>
      <c r="AB274" s="70"/>
      <c r="AC274" s="126">
        <f t="shared" si="185"/>
        <v>0</v>
      </c>
      <c r="AD274" s="127">
        <f t="shared" si="186"/>
        <v>0</v>
      </c>
      <c r="AE274" s="127" t="e">
        <f t="shared" si="187"/>
        <v>#DIV/0!</v>
      </c>
    </row>
    <row r="275" spans="2:31" ht="15">
      <c r="B275" s="74"/>
      <c r="C275" s="74"/>
      <c r="D275" s="94" t="s">
        <v>507</v>
      </c>
      <c r="E275" s="76" t="s">
        <v>296</v>
      </c>
      <c r="F275" s="138"/>
      <c r="G275" s="138"/>
      <c r="H275" s="71"/>
      <c r="I275" s="71"/>
      <c r="J275" s="122">
        <f t="shared" si="195"/>
        <v>0</v>
      </c>
      <c r="K275" s="64"/>
      <c r="L275" s="70"/>
      <c r="M275" s="126">
        <f t="shared" si="179"/>
        <v>0</v>
      </c>
      <c r="N275" s="127">
        <f t="shared" si="180"/>
        <v>0</v>
      </c>
      <c r="O275" s="127">
        <f t="shared" si="181"/>
        <v>0</v>
      </c>
      <c r="P275" s="66"/>
      <c r="Q275" s="66"/>
      <c r="R275" s="122">
        <f t="shared" si="196"/>
        <v>0</v>
      </c>
      <c r="S275" s="64"/>
      <c r="T275" s="70"/>
      <c r="U275" s="126">
        <f t="shared" si="182"/>
        <v>0</v>
      </c>
      <c r="V275" s="127">
        <f t="shared" si="183"/>
        <v>0</v>
      </c>
      <c r="W275" s="127" t="e">
        <f t="shared" si="184"/>
        <v>#DIV/0!</v>
      </c>
      <c r="X275" s="66"/>
      <c r="Y275" s="66"/>
      <c r="Z275" s="122">
        <f t="shared" si="197"/>
        <v>0</v>
      </c>
      <c r="AA275" s="64"/>
      <c r="AB275" s="70"/>
      <c r="AC275" s="126">
        <f t="shared" si="185"/>
        <v>0</v>
      </c>
      <c r="AD275" s="127">
        <f t="shared" si="186"/>
        <v>0</v>
      </c>
      <c r="AE275" s="127" t="e">
        <f t="shared" si="187"/>
        <v>#DIV/0!</v>
      </c>
    </row>
    <row r="276" spans="2:31" ht="15">
      <c r="B276" s="74"/>
      <c r="C276" s="74"/>
      <c r="D276" s="94" t="s">
        <v>508</v>
      </c>
      <c r="E276" s="76" t="s">
        <v>141</v>
      </c>
      <c r="F276" s="138"/>
      <c r="G276" s="138"/>
      <c r="H276" s="71"/>
      <c r="I276" s="71"/>
      <c r="J276" s="122">
        <f t="shared" si="195"/>
        <v>0</v>
      </c>
      <c r="K276" s="64"/>
      <c r="L276" s="70"/>
      <c r="M276" s="126">
        <f t="shared" si="179"/>
        <v>0</v>
      </c>
      <c r="N276" s="127">
        <f t="shared" si="180"/>
        <v>0</v>
      </c>
      <c r="O276" s="127">
        <f t="shared" si="181"/>
        <v>0</v>
      </c>
      <c r="P276" s="66"/>
      <c r="Q276" s="66"/>
      <c r="R276" s="122">
        <f t="shared" si="196"/>
        <v>0</v>
      </c>
      <c r="S276" s="64"/>
      <c r="T276" s="70"/>
      <c r="U276" s="126">
        <f t="shared" si="182"/>
        <v>0</v>
      </c>
      <c r="V276" s="127">
        <f t="shared" si="183"/>
        <v>0</v>
      </c>
      <c r="W276" s="127" t="e">
        <f t="shared" si="184"/>
        <v>#DIV/0!</v>
      </c>
      <c r="X276" s="66"/>
      <c r="Y276" s="66"/>
      <c r="Z276" s="122">
        <f t="shared" si="197"/>
        <v>0</v>
      </c>
      <c r="AA276" s="64"/>
      <c r="AB276" s="70"/>
      <c r="AC276" s="126">
        <f t="shared" si="185"/>
        <v>0</v>
      </c>
      <c r="AD276" s="127">
        <f t="shared" si="186"/>
        <v>0</v>
      </c>
      <c r="AE276" s="127" t="e">
        <f t="shared" si="187"/>
        <v>#DIV/0!</v>
      </c>
    </row>
    <row r="277" spans="2:31" ht="15">
      <c r="B277" s="74"/>
      <c r="C277" s="74"/>
      <c r="D277" s="94" t="s">
        <v>509</v>
      </c>
      <c r="E277" s="76" t="s">
        <v>142</v>
      </c>
      <c r="F277" s="138"/>
      <c r="G277" s="138"/>
      <c r="H277" s="71"/>
      <c r="I277" s="71"/>
      <c r="J277" s="122">
        <f t="shared" si="195"/>
        <v>0</v>
      </c>
      <c r="K277" s="64"/>
      <c r="L277" s="70"/>
      <c r="M277" s="126">
        <f t="shared" si="179"/>
        <v>0</v>
      </c>
      <c r="N277" s="127">
        <f t="shared" si="180"/>
        <v>0</v>
      </c>
      <c r="O277" s="127">
        <f t="shared" si="181"/>
        <v>0</v>
      </c>
      <c r="P277" s="66"/>
      <c r="Q277" s="66"/>
      <c r="R277" s="122">
        <f t="shared" si="196"/>
        <v>0</v>
      </c>
      <c r="S277" s="64"/>
      <c r="T277" s="70"/>
      <c r="U277" s="126">
        <f t="shared" si="182"/>
        <v>0</v>
      </c>
      <c r="V277" s="127">
        <f t="shared" si="183"/>
        <v>0</v>
      </c>
      <c r="W277" s="127" t="e">
        <f t="shared" si="184"/>
        <v>#DIV/0!</v>
      </c>
      <c r="X277" s="66"/>
      <c r="Y277" s="66"/>
      <c r="Z277" s="122">
        <f t="shared" si="197"/>
        <v>0</v>
      </c>
      <c r="AA277" s="64"/>
      <c r="AB277" s="70"/>
      <c r="AC277" s="126">
        <f t="shared" si="185"/>
        <v>0</v>
      </c>
      <c r="AD277" s="127">
        <f t="shared" si="186"/>
        <v>0</v>
      </c>
      <c r="AE277" s="127" t="e">
        <f t="shared" si="187"/>
        <v>#DIV/0!</v>
      </c>
    </row>
    <row r="278" spans="2:31" ht="15">
      <c r="B278" s="74"/>
      <c r="C278" s="74"/>
      <c r="D278" s="94" t="s">
        <v>510</v>
      </c>
      <c r="E278" s="76" t="s">
        <v>143</v>
      </c>
      <c r="F278" s="138"/>
      <c r="G278" s="138"/>
      <c r="H278" s="71"/>
      <c r="I278" s="71"/>
      <c r="J278" s="122">
        <f t="shared" si="195"/>
        <v>0</v>
      </c>
      <c r="K278" s="64"/>
      <c r="L278" s="70"/>
      <c r="M278" s="126">
        <f t="shared" si="179"/>
        <v>0</v>
      </c>
      <c r="N278" s="127">
        <f t="shared" si="180"/>
        <v>0</v>
      </c>
      <c r="O278" s="127">
        <f t="shared" si="181"/>
        <v>0</v>
      </c>
      <c r="P278" s="66"/>
      <c r="Q278" s="66"/>
      <c r="R278" s="122">
        <f t="shared" si="196"/>
        <v>0</v>
      </c>
      <c r="S278" s="64"/>
      <c r="T278" s="70"/>
      <c r="U278" s="126">
        <f t="shared" si="182"/>
        <v>0</v>
      </c>
      <c r="V278" s="127">
        <f t="shared" si="183"/>
        <v>0</v>
      </c>
      <c r="W278" s="127" t="e">
        <f t="shared" si="184"/>
        <v>#DIV/0!</v>
      </c>
      <c r="X278" s="66"/>
      <c r="Y278" s="66"/>
      <c r="Z278" s="122">
        <f t="shared" si="197"/>
        <v>0</v>
      </c>
      <c r="AA278" s="64"/>
      <c r="AB278" s="70"/>
      <c r="AC278" s="126">
        <f t="shared" si="185"/>
        <v>0</v>
      </c>
      <c r="AD278" s="127">
        <f t="shared" si="186"/>
        <v>0</v>
      </c>
      <c r="AE278" s="127" t="e">
        <f t="shared" si="187"/>
        <v>#DIV/0!</v>
      </c>
    </row>
    <row r="279" spans="2:31" ht="15">
      <c r="B279" s="74"/>
      <c r="C279" s="74"/>
      <c r="D279" s="94" t="s">
        <v>511</v>
      </c>
      <c r="E279" s="76" t="s">
        <v>144</v>
      </c>
      <c r="F279" s="138"/>
      <c r="G279" s="138"/>
      <c r="H279" s="71"/>
      <c r="I279" s="71"/>
      <c r="J279" s="122">
        <f t="shared" si="195"/>
        <v>0</v>
      </c>
      <c r="K279" s="64"/>
      <c r="L279" s="70"/>
      <c r="M279" s="126">
        <f t="shared" si="179"/>
        <v>0</v>
      </c>
      <c r="N279" s="127">
        <f t="shared" si="180"/>
        <v>0</v>
      </c>
      <c r="O279" s="127">
        <f t="shared" si="181"/>
        <v>0</v>
      </c>
      <c r="P279" s="66"/>
      <c r="Q279" s="66"/>
      <c r="R279" s="122">
        <f t="shared" si="196"/>
        <v>0</v>
      </c>
      <c r="S279" s="64"/>
      <c r="T279" s="70"/>
      <c r="U279" s="126">
        <f t="shared" si="182"/>
        <v>0</v>
      </c>
      <c r="V279" s="127">
        <f t="shared" si="183"/>
        <v>0</v>
      </c>
      <c r="W279" s="127" t="e">
        <f t="shared" si="184"/>
        <v>#DIV/0!</v>
      </c>
      <c r="X279" s="66"/>
      <c r="Y279" s="66"/>
      <c r="Z279" s="122">
        <f t="shared" si="197"/>
        <v>0</v>
      </c>
      <c r="AA279" s="64"/>
      <c r="AB279" s="70"/>
      <c r="AC279" s="126">
        <f t="shared" si="185"/>
        <v>0</v>
      </c>
      <c r="AD279" s="127">
        <f t="shared" si="186"/>
        <v>0</v>
      </c>
      <c r="AE279" s="127" t="e">
        <f t="shared" si="187"/>
        <v>#DIV/0!</v>
      </c>
    </row>
    <row r="280" spans="2:31" ht="15">
      <c r="B280" s="74"/>
      <c r="C280" s="74"/>
      <c r="D280" s="94" t="s">
        <v>512</v>
      </c>
      <c r="E280" s="76" t="s">
        <v>145</v>
      </c>
      <c r="F280" s="138"/>
      <c r="G280" s="138"/>
      <c r="H280" s="71"/>
      <c r="I280" s="71"/>
      <c r="J280" s="122">
        <f t="shared" si="195"/>
        <v>0</v>
      </c>
      <c r="K280" s="64"/>
      <c r="L280" s="70"/>
      <c r="M280" s="126">
        <f t="shared" si="179"/>
        <v>0</v>
      </c>
      <c r="N280" s="127">
        <f t="shared" si="180"/>
        <v>0</v>
      </c>
      <c r="O280" s="127">
        <f t="shared" si="181"/>
        <v>0</v>
      </c>
      <c r="P280" s="66"/>
      <c r="Q280" s="66"/>
      <c r="R280" s="122">
        <f t="shared" si="196"/>
        <v>0</v>
      </c>
      <c r="S280" s="64"/>
      <c r="T280" s="70"/>
      <c r="U280" s="126">
        <f t="shared" si="182"/>
        <v>0</v>
      </c>
      <c r="V280" s="127">
        <f t="shared" si="183"/>
        <v>0</v>
      </c>
      <c r="W280" s="127" t="e">
        <f t="shared" si="184"/>
        <v>#DIV/0!</v>
      </c>
      <c r="X280" s="66"/>
      <c r="Y280" s="66"/>
      <c r="Z280" s="122">
        <f t="shared" si="197"/>
        <v>0</v>
      </c>
      <c r="AA280" s="64"/>
      <c r="AB280" s="70"/>
      <c r="AC280" s="126">
        <f t="shared" si="185"/>
        <v>0</v>
      </c>
      <c r="AD280" s="127">
        <f t="shared" si="186"/>
        <v>0</v>
      </c>
      <c r="AE280" s="127" t="e">
        <f t="shared" si="187"/>
        <v>#DIV/0!</v>
      </c>
    </row>
    <row r="281" spans="2:31" ht="15">
      <c r="B281" s="74"/>
      <c r="C281" s="74"/>
      <c r="D281" s="94" t="s">
        <v>513</v>
      </c>
      <c r="E281" s="76" t="s">
        <v>146</v>
      </c>
      <c r="F281" s="138"/>
      <c r="G281" s="138"/>
      <c r="H281" s="71"/>
      <c r="I281" s="71"/>
      <c r="J281" s="122">
        <f t="shared" si="195"/>
        <v>0</v>
      </c>
      <c r="K281" s="64"/>
      <c r="L281" s="70"/>
      <c r="M281" s="126">
        <f t="shared" si="179"/>
        <v>0</v>
      </c>
      <c r="N281" s="127">
        <f t="shared" si="180"/>
        <v>0</v>
      </c>
      <c r="O281" s="127">
        <f t="shared" si="181"/>
        <v>0</v>
      </c>
      <c r="P281" s="66"/>
      <c r="Q281" s="66"/>
      <c r="R281" s="122">
        <f t="shared" si="196"/>
        <v>0</v>
      </c>
      <c r="S281" s="64"/>
      <c r="T281" s="70"/>
      <c r="U281" s="126">
        <f t="shared" si="182"/>
        <v>0</v>
      </c>
      <c r="V281" s="127">
        <f t="shared" si="183"/>
        <v>0</v>
      </c>
      <c r="W281" s="127" t="e">
        <f t="shared" si="184"/>
        <v>#DIV/0!</v>
      </c>
      <c r="X281" s="66"/>
      <c r="Y281" s="66"/>
      <c r="Z281" s="122">
        <f t="shared" si="197"/>
        <v>0</v>
      </c>
      <c r="AA281" s="64"/>
      <c r="AB281" s="70"/>
      <c r="AC281" s="126">
        <f t="shared" si="185"/>
        <v>0</v>
      </c>
      <c r="AD281" s="127">
        <f t="shared" si="186"/>
        <v>0</v>
      </c>
      <c r="AE281" s="127" t="e">
        <f t="shared" si="187"/>
        <v>#DIV/0!</v>
      </c>
    </row>
    <row r="282" spans="2:31" ht="15">
      <c r="B282" s="74"/>
      <c r="C282" s="74"/>
      <c r="D282" s="94" t="s">
        <v>514</v>
      </c>
      <c r="E282" s="76" t="s">
        <v>147</v>
      </c>
      <c r="F282" s="138"/>
      <c r="G282" s="138"/>
      <c r="H282" s="71"/>
      <c r="I282" s="71"/>
      <c r="J282" s="122">
        <f t="shared" si="195"/>
        <v>0</v>
      </c>
      <c r="K282" s="64"/>
      <c r="L282" s="70"/>
      <c r="M282" s="126">
        <f t="shared" si="179"/>
        <v>0</v>
      </c>
      <c r="N282" s="127">
        <f t="shared" si="180"/>
        <v>0</v>
      </c>
      <c r="O282" s="127">
        <f t="shared" si="181"/>
        <v>0</v>
      </c>
      <c r="P282" s="66"/>
      <c r="Q282" s="66"/>
      <c r="R282" s="122">
        <f t="shared" si="196"/>
        <v>0</v>
      </c>
      <c r="S282" s="64"/>
      <c r="T282" s="70"/>
      <c r="U282" s="126">
        <f t="shared" si="182"/>
        <v>0</v>
      </c>
      <c r="V282" s="127">
        <f t="shared" si="183"/>
        <v>0</v>
      </c>
      <c r="W282" s="127" t="e">
        <f t="shared" si="184"/>
        <v>#DIV/0!</v>
      </c>
      <c r="X282" s="66"/>
      <c r="Y282" s="66"/>
      <c r="Z282" s="122">
        <f t="shared" si="197"/>
        <v>0</v>
      </c>
      <c r="AA282" s="64"/>
      <c r="AB282" s="70"/>
      <c r="AC282" s="126">
        <f t="shared" si="185"/>
        <v>0</v>
      </c>
      <c r="AD282" s="127">
        <f t="shared" si="186"/>
        <v>0</v>
      </c>
      <c r="AE282" s="127" t="e">
        <f t="shared" si="187"/>
        <v>#DIV/0!</v>
      </c>
    </row>
    <row r="283" spans="2:31" ht="26.4">
      <c r="B283" s="74"/>
      <c r="C283" s="74"/>
      <c r="D283" s="92" t="s">
        <v>515</v>
      </c>
      <c r="E283" s="78" t="s">
        <v>297</v>
      </c>
      <c r="F283" s="138">
        <f aca="true" t="shared" si="198" ref="F283:G283">+F284+F288</f>
        <v>0</v>
      </c>
      <c r="G283" s="138">
        <f t="shared" si="198"/>
        <v>0</v>
      </c>
      <c r="H283" s="71"/>
      <c r="I283" s="71"/>
      <c r="J283" s="122">
        <f>+J284+J288</f>
        <v>0</v>
      </c>
      <c r="K283" s="64"/>
      <c r="L283" s="70"/>
      <c r="M283" s="126">
        <f t="shared" si="179"/>
        <v>0</v>
      </c>
      <c r="N283" s="127">
        <f t="shared" si="180"/>
        <v>0</v>
      </c>
      <c r="O283" s="127">
        <f t="shared" si="181"/>
        <v>0</v>
      </c>
      <c r="P283" s="66"/>
      <c r="Q283" s="66"/>
      <c r="R283" s="122">
        <f>+R284+R288</f>
        <v>0</v>
      </c>
      <c r="S283" s="64"/>
      <c r="T283" s="70"/>
      <c r="U283" s="126">
        <f t="shared" si="182"/>
        <v>0</v>
      </c>
      <c r="V283" s="127">
        <f t="shared" si="183"/>
        <v>0</v>
      </c>
      <c r="W283" s="127" t="e">
        <f t="shared" si="184"/>
        <v>#DIV/0!</v>
      </c>
      <c r="X283" s="66"/>
      <c r="Y283" s="66"/>
      <c r="Z283" s="122">
        <f>+Z284+Z288</f>
        <v>0</v>
      </c>
      <c r="AA283" s="64"/>
      <c r="AB283" s="70"/>
      <c r="AC283" s="126">
        <f t="shared" si="185"/>
        <v>0</v>
      </c>
      <c r="AD283" s="127">
        <f t="shared" si="186"/>
        <v>0</v>
      </c>
      <c r="AE283" s="127" t="e">
        <f t="shared" si="187"/>
        <v>#DIV/0!</v>
      </c>
    </row>
    <row r="284" spans="2:31" ht="15">
      <c r="B284" s="74"/>
      <c r="C284" s="74"/>
      <c r="D284" s="93" t="s">
        <v>516</v>
      </c>
      <c r="E284" s="80" t="s">
        <v>148</v>
      </c>
      <c r="F284" s="138">
        <f aca="true" t="shared" si="199" ref="F284:G284">+F285+F286+F287</f>
        <v>0</v>
      </c>
      <c r="G284" s="138">
        <f t="shared" si="199"/>
        <v>0</v>
      </c>
      <c r="H284" s="71"/>
      <c r="I284" s="71"/>
      <c r="J284" s="122">
        <f>+J285+J286+J287</f>
        <v>0</v>
      </c>
      <c r="K284" s="64"/>
      <c r="L284" s="70"/>
      <c r="M284" s="126">
        <f t="shared" si="179"/>
        <v>0</v>
      </c>
      <c r="N284" s="127">
        <f t="shared" si="180"/>
        <v>0</v>
      </c>
      <c r="O284" s="127">
        <f t="shared" si="181"/>
        <v>0</v>
      </c>
      <c r="P284" s="66"/>
      <c r="Q284" s="66"/>
      <c r="R284" s="122">
        <f>+R285+R286+R287</f>
        <v>0</v>
      </c>
      <c r="S284" s="64"/>
      <c r="T284" s="70"/>
      <c r="U284" s="126">
        <f t="shared" si="182"/>
        <v>0</v>
      </c>
      <c r="V284" s="127">
        <f t="shared" si="183"/>
        <v>0</v>
      </c>
      <c r="W284" s="127" t="e">
        <f t="shared" si="184"/>
        <v>#DIV/0!</v>
      </c>
      <c r="X284" s="66"/>
      <c r="Y284" s="66"/>
      <c r="Z284" s="122">
        <f>+Z285+Z286+Z287</f>
        <v>0</v>
      </c>
      <c r="AA284" s="64"/>
      <c r="AB284" s="70"/>
      <c r="AC284" s="126">
        <f t="shared" si="185"/>
        <v>0</v>
      </c>
      <c r="AD284" s="127">
        <f t="shared" si="186"/>
        <v>0</v>
      </c>
      <c r="AE284" s="127" t="e">
        <f t="shared" si="187"/>
        <v>#DIV/0!</v>
      </c>
    </row>
    <row r="285" spans="2:31" ht="15">
      <c r="B285" s="74"/>
      <c r="C285" s="74"/>
      <c r="D285" s="94" t="s">
        <v>517</v>
      </c>
      <c r="E285" s="76" t="s">
        <v>298</v>
      </c>
      <c r="F285" s="138"/>
      <c r="G285" s="138"/>
      <c r="H285" s="71"/>
      <c r="I285" s="71"/>
      <c r="J285" s="122">
        <f aca="true" t="shared" si="200" ref="J285:J288">+H285+I285</f>
        <v>0</v>
      </c>
      <c r="K285" s="64"/>
      <c r="L285" s="70"/>
      <c r="M285" s="126">
        <f t="shared" si="179"/>
        <v>0</v>
      </c>
      <c r="N285" s="127">
        <f t="shared" si="180"/>
        <v>0</v>
      </c>
      <c r="O285" s="127">
        <f t="shared" si="181"/>
        <v>0</v>
      </c>
      <c r="P285" s="66"/>
      <c r="Q285" s="66"/>
      <c r="R285" s="122">
        <f aca="true" t="shared" si="201" ref="R285:R288">+P285+Q285</f>
        <v>0</v>
      </c>
      <c r="S285" s="64"/>
      <c r="T285" s="70"/>
      <c r="U285" s="126">
        <f t="shared" si="182"/>
        <v>0</v>
      </c>
      <c r="V285" s="127">
        <f t="shared" si="183"/>
        <v>0</v>
      </c>
      <c r="W285" s="127" t="e">
        <f t="shared" si="184"/>
        <v>#DIV/0!</v>
      </c>
      <c r="X285" s="66"/>
      <c r="Y285" s="66"/>
      <c r="Z285" s="122">
        <f aca="true" t="shared" si="202" ref="Z285:Z288">+X285+Y285</f>
        <v>0</v>
      </c>
      <c r="AA285" s="64"/>
      <c r="AB285" s="70"/>
      <c r="AC285" s="126">
        <f t="shared" si="185"/>
        <v>0</v>
      </c>
      <c r="AD285" s="127">
        <f t="shared" si="186"/>
        <v>0</v>
      </c>
      <c r="AE285" s="127" t="e">
        <f t="shared" si="187"/>
        <v>#DIV/0!</v>
      </c>
    </row>
    <row r="286" spans="2:31" ht="15">
      <c r="B286" s="74"/>
      <c r="C286" s="74"/>
      <c r="D286" s="94" t="s">
        <v>518</v>
      </c>
      <c r="E286" s="76" t="s">
        <v>149</v>
      </c>
      <c r="F286" s="138"/>
      <c r="G286" s="138"/>
      <c r="H286" s="71"/>
      <c r="I286" s="71"/>
      <c r="J286" s="122">
        <f t="shared" si="200"/>
        <v>0</v>
      </c>
      <c r="K286" s="64"/>
      <c r="L286" s="70"/>
      <c r="M286" s="126">
        <f t="shared" si="179"/>
        <v>0</v>
      </c>
      <c r="N286" s="127">
        <f t="shared" si="180"/>
        <v>0</v>
      </c>
      <c r="O286" s="127">
        <f t="shared" si="181"/>
        <v>0</v>
      </c>
      <c r="P286" s="66"/>
      <c r="Q286" s="66"/>
      <c r="R286" s="122">
        <f t="shared" si="201"/>
        <v>0</v>
      </c>
      <c r="S286" s="64"/>
      <c r="T286" s="70"/>
      <c r="U286" s="126">
        <f t="shared" si="182"/>
        <v>0</v>
      </c>
      <c r="V286" s="127">
        <f t="shared" si="183"/>
        <v>0</v>
      </c>
      <c r="W286" s="127" t="e">
        <f t="shared" si="184"/>
        <v>#DIV/0!</v>
      </c>
      <c r="X286" s="66"/>
      <c r="Y286" s="66"/>
      <c r="Z286" s="122">
        <f t="shared" si="202"/>
        <v>0</v>
      </c>
      <c r="AA286" s="64"/>
      <c r="AB286" s="70"/>
      <c r="AC286" s="126">
        <f t="shared" si="185"/>
        <v>0</v>
      </c>
      <c r="AD286" s="127">
        <f t="shared" si="186"/>
        <v>0</v>
      </c>
      <c r="AE286" s="127" t="e">
        <f t="shared" si="187"/>
        <v>#DIV/0!</v>
      </c>
    </row>
    <row r="287" spans="2:31" ht="15">
      <c r="B287" s="74"/>
      <c r="C287" s="74"/>
      <c r="D287" s="94" t="s">
        <v>519</v>
      </c>
      <c r="E287" s="76" t="s">
        <v>150</v>
      </c>
      <c r="F287" s="138"/>
      <c r="G287" s="138"/>
      <c r="H287" s="71"/>
      <c r="I287" s="71"/>
      <c r="J287" s="122">
        <f t="shared" si="200"/>
        <v>0</v>
      </c>
      <c r="K287" s="64"/>
      <c r="L287" s="70"/>
      <c r="M287" s="126">
        <f t="shared" si="179"/>
        <v>0</v>
      </c>
      <c r="N287" s="127">
        <f t="shared" si="180"/>
        <v>0</v>
      </c>
      <c r="O287" s="127">
        <f t="shared" si="181"/>
        <v>0</v>
      </c>
      <c r="P287" s="66"/>
      <c r="Q287" s="66"/>
      <c r="R287" s="122">
        <f t="shared" si="201"/>
        <v>0</v>
      </c>
      <c r="S287" s="64"/>
      <c r="T287" s="70"/>
      <c r="U287" s="126">
        <f t="shared" si="182"/>
        <v>0</v>
      </c>
      <c r="V287" s="127">
        <f t="shared" si="183"/>
        <v>0</v>
      </c>
      <c r="W287" s="127" t="e">
        <f t="shared" si="184"/>
        <v>#DIV/0!</v>
      </c>
      <c r="X287" s="66"/>
      <c r="Y287" s="66"/>
      <c r="Z287" s="122">
        <f t="shared" si="202"/>
        <v>0</v>
      </c>
      <c r="AA287" s="64"/>
      <c r="AB287" s="70"/>
      <c r="AC287" s="126">
        <f t="shared" si="185"/>
        <v>0</v>
      </c>
      <c r="AD287" s="127">
        <f t="shared" si="186"/>
        <v>0</v>
      </c>
      <c r="AE287" s="127" t="e">
        <f t="shared" si="187"/>
        <v>#DIV/0!</v>
      </c>
    </row>
    <row r="288" spans="2:31" ht="26.4">
      <c r="B288" s="74"/>
      <c r="C288" s="74"/>
      <c r="D288" s="94" t="s">
        <v>520</v>
      </c>
      <c r="E288" s="76" t="s">
        <v>299</v>
      </c>
      <c r="F288" s="138"/>
      <c r="G288" s="138"/>
      <c r="H288" s="71"/>
      <c r="I288" s="71"/>
      <c r="J288" s="122">
        <f t="shared" si="200"/>
        <v>0</v>
      </c>
      <c r="K288" s="64"/>
      <c r="L288" s="70"/>
      <c r="M288" s="126">
        <f t="shared" si="179"/>
        <v>0</v>
      </c>
      <c r="N288" s="127">
        <f t="shared" si="180"/>
        <v>0</v>
      </c>
      <c r="O288" s="127">
        <f t="shared" si="181"/>
        <v>0</v>
      </c>
      <c r="P288" s="66"/>
      <c r="Q288" s="66"/>
      <c r="R288" s="122">
        <f t="shared" si="201"/>
        <v>0</v>
      </c>
      <c r="S288" s="64"/>
      <c r="T288" s="70"/>
      <c r="U288" s="126">
        <f t="shared" si="182"/>
        <v>0</v>
      </c>
      <c r="V288" s="127">
        <f t="shared" si="183"/>
        <v>0</v>
      </c>
      <c r="W288" s="127" t="e">
        <f t="shared" si="184"/>
        <v>#DIV/0!</v>
      </c>
      <c r="X288" s="66"/>
      <c r="Y288" s="66"/>
      <c r="Z288" s="122">
        <f t="shared" si="202"/>
        <v>0</v>
      </c>
      <c r="AA288" s="64"/>
      <c r="AB288" s="70"/>
      <c r="AC288" s="126">
        <f t="shared" si="185"/>
        <v>0</v>
      </c>
      <c r="AD288" s="127">
        <f t="shared" si="186"/>
        <v>0</v>
      </c>
      <c r="AE288" s="127" t="e">
        <f t="shared" si="187"/>
        <v>#DIV/0!</v>
      </c>
    </row>
    <row r="289" spans="2:31" ht="15">
      <c r="B289" s="74"/>
      <c r="C289" s="74"/>
      <c r="D289" s="68" t="s">
        <v>244</v>
      </c>
      <c r="E289" s="86" t="s">
        <v>152</v>
      </c>
      <c r="F289" s="143">
        <f aca="true" t="shared" si="203" ref="F289:G289">+F290+F304+F318+F322+F323</f>
        <v>0</v>
      </c>
      <c r="G289" s="143">
        <f t="shared" si="203"/>
        <v>0</v>
      </c>
      <c r="H289" s="71"/>
      <c r="I289" s="71"/>
      <c r="J289" s="122">
        <f>+J290+J304+J318+J322+J323</f>
        <v>0</v>
      </c>
      <c r="K289" s="64"/>
      <c r="L289" s="70"/>
      <c r="M289" s="126">
        <f t="shared" si="179"/>
        <v>0</v>
      </c>
      <c r="N289" s="127">
        <f t="shared" si="180"/>
        <v>0</v>
      </c>
      <c r="O289" s="127">
        <f t="shared" si="181"/>
        <v>0</v>
      </c>
      <c r="P289" s="66"/>
      <c r="Q289" s="66"/>
      <c r="R289" s="122">
        <f>+R290+R304+R318+R322+R323</f>
        <v>0</v>
      </c>
      <c r="S289" s="64"/>
      <c r="T289" s="70"/>
      <c r="U289" s="126">
        <f t="shared" si="182"/>
        <v>0</v>
      </c>
      <c r="V289" s="127">
        <f t="shared" si="183"/>
        <v>0</v>
      </c>
      <c r="W289" s="127" t="e">
        <f t="shared" si="184"/>
        <v>#DIV/0!</v>
      </c>
      <c r="X289" s="66"/>
      <c r="Y289" s="66"/>
      <c r="Z289" s="122">
        <f>+Z290+Z304+Z318+Z322+Z323</f>
        <v>0</v>
      </c>
      <c r="AA289" s="64"/>
      <c r="AB289" s="70"/>
      <c r="AC289" s="126">
        <f t="shared" si="185"/>
        <v>0</v>
      </c>
      <c r="AD289" s="127">
        <f t="shared" si="186"/>
        <v>0</v>
      </c>
      <c r="AE289" s="127" t="e">
        <f t="shared" si="187"/>
        <v>#DIV/0!</v>
      </c>
    </row>
    <row r="290" spans="2:31" ht="15">
      <c r="B290" s="74"/>
      <c r="C290" s="74"/>
      <c r="D290" s="91" t="s">
        <v>245</v>
      </c>
      <c r="E290" s="73" t="s">
        <v>137</v>
      </c>
      <c r="F290" s="143">
        <f aca="true" t="shared" si="204" ref="F290:G290">+F291+F301</f>
        <v>0</v>
      </c>
      <c r="G290" s="143">
        <f t="shared" si="204"/>
        <v>0</v>
      </c>
      <c r="H290" s="71"/>
      <c r="I290" s="71"/>
      <c r="J290" s="122">
        <f>+J291+J301</f>
        <v>0</v>
      </c>
      <c r="K290" s="64"/>
      <c r="L290" s="70"/>
      <c r="M290" s="126">
        <f t="shared" si="179"/>
        <v>0</v>
      </c>
      <c r="N290" s="127">
        <f t="shared" si="180"/>
        <v>0</v>
      </c>
      <c r="O290" s="127">
        <f t="shared" si="181"/>
        <v>0</v>
      </c>
      <c r="P290" s="66"/>
      <c r="Q290" s="66"/>
      <c r="R290" s="122">
        <f>+R291+R301</f>
        <v>0</v>
      </c>
      <c r="S290" s="64"/>
      <c r="T290" s="70"/>
      <c r="U290" s="126">
        <f t="shared" si="182"/>
        <v>0</v>
      </c>
      <c r="V290" s="127">
        <f t="shared" si="183"/>
        <v>0</v>
      </c>
      <c r="W290" s="127" t="e">
        <f t="shared" si="184"/>
        <v>#DIV/0!</v>
      </c>
      <c r="X290" s="66"/>
      <c r="Y290" s="66"/>
      <c r="Z290" s="122">
        <f>+Z291+Z301</f>
        <v>0</v>
      </c>
      <c r="AA290" s="64"/>
      <c r="AB290" s="70"/>
      <c r="AC290" s="126">
        <f t="shared" si="185"/>
        <v>0</v>
      </c>
      <c r="AD290" s="127">
        <f t="shared" si="186"/>
        <v>0</v>
      </c>
      <c r="AE290" s="127" t="e">
        <f t="shared" si="187"/>
        <v>#DIV/0!</v>
      </c>
    </row>
    <row r="291" spans="2:31" ht="26.4">
      <c r="B291" s="74"/>
      <c r="C291" s="74"/>
      <c r="D291" s="92" t="s">
        <v>246</v>
      </c>
      <c r="E291" s="78" t="s">
        <v>293</v>
      </c>
      <c r="F291" s="138">
        <f aca="true" t="shared" si="205" ref="F291:G291">SUM(F292:F300)</f>
        <v>0</v>
      </c>
      <c r="G291" s="138">
        <f t="shared" si="205"/>
        <v>0</v>
      </c>
      <c r="H291" s="71"/>
      <c r="I291" s="71"/>
      <c r="J291" s="122">
        <f>SUM(J292:J300)</f>
        <v>0</v>
      </c>
      <c r="K291" s="64"/>
      <c r="L291" s="70"/>
      <c r="M291" s="126">
        <f t="shared" si="179"/>
        <v>0</v>
      </c>
      <c r="N291" s="127">
        <f t="shared" si="180"/>
        <v>0</v>
      </c>
      <c r="O291" s="127">
        <f t="shared" si="181"/>
        <v>0</v>
      </c>
      <c r="P291" s="66"/>
      <c r="Q291" s="66"/>
      <c r="R291" s="122">
        <f>SUM(R292:R300)</f>
        <v>0</v>
      </c>
      <c r="S291" s="64"/>
      <c r="T291" s="70"/>
      <c r="U291" s="126">
        <f t="shared" si="182"/>
        <v>0</v>
      </c>
      <c r="V291" s="127">
        <f t="shared" si="183"/>
        <v>0</v>
      </c>
      <c r="W291" s="127" t="e">
        <f t="shared" si="184"/>
        <v>#DIV/0!</v>
      </c>
      <c r="X291" s="66"/>
      <c r="Y291" s="66"/>
      <c r="Z291" s="122">
        <f>SUM(Z292:Z300)</f>
        <v>0</v>
      </c>
      <c r="AA291" s="64"/>
      <c r="AB291" s="70"/>
      <c r="AC291" s="126">
        <f t="shared" si="185"/>
        <v>0</v>
      </c>
      <c r="AD291" s="127">
        <f t="shared" si="186"/>
        <v>0</v>
      </c>
      <c r="AE291" s="127" t="e">
        <f t="shared" si="187"/>
        <v>#DIV/0!</v>
      </c>
    </row>
    <row r="292" spans="2:31" ht="15">
      <c r="B292" s="74"/>
      <c r="C292" s="74"/>
      <c r="D292" s="94" t="s">
        <v>247</v>
      </c>
      <c r="E292" s="76" t="s">
        <v>153</v>
      </c>
      <c r="F292" s="138"/>
      <c r="G292" s="138"/>
      <c r="H292" s="71"/>
      <c r="I292" s="71"/>
      <c r="J292" s="122">
        <f aca="true" t="shared" si="206" ref="J292:J300">+H292+I292</f>
        <v>0</v>
      </c>
      <c r="K292" s="64"/>
      <c r="L292" s="70"/>
      <c r="M292" s="126">
        <f t="shared" si="179"/>
        <v>0</v>
      </c>
      <c r="N292" s="127">
        <f t="shared" si="180"/>
        <v>0</v>
      </c>
      <c r="O292" s="127">
        <f t="shared" si="181"/>
        <v>0</v>
      </c>
      <c r="P292" s="66"/>
      <c r="Q292" s="66"/>
      <c r="R292" s="122">
        <f aca="true" t="shared" si="207" ref="R292:R300">+P292+Q292</f>
        <v>0</v>
      </c>
      <c r="S292" s="64"/>
      <c r="T292" s="70"/>
      <c r="U292" s="126">
        <f t="shared" si="182"/>
        <v>0</v>
      </c>
      <c r="V292" s="127">
        <f t="shared" si="183"/>
        <v>0</v>
      </c>
      <c r="W292" s="127" t="e">
        <f t="shared" si="184"/>
        <v>#DIV/0!</v>
      </c>
      <c r="X292" s="66"/>
      <c r="Y292" s="66"/>
      <c r="Z292" s="122">
        <f aca="true" t="shared" si="208" ref="Z292:Z300">+X292+Y292</f>
        <v>0</v>
      </c>
      <c r="AA292" s="64"/>
      <c r="AB292" s="70"/>
      <c r="AC292" s="126">
        <f t="shared" si="185"/>
        <v>0</v>
      </c>
      <c r="AD292" s="127">
        <f t="shared" si="186"/>
        <v>0</v>
      </c>
      <c r="AE292" s="127" t="e">
        <f t="shared" si="187"/>
        <v>#DIV/0!</v>
      </c>
    </row>
    <row r="293" spans="2:31" ht="15">
      <c r="B293" s="74"/>
      <c r="C293" s="74"/>
      <c r="D293" s="94" t="s">
        <v>248</v>
      </c>
      <c r="E293" s="76" t="s">
        <v>138</v>
      </c>
      <c r="F293" s="138"/>
      <c r="G293" s="138"/>
      <c r="H293" s="71"/>
      <c r="I293" s="71"/>
      <c r="J293" s="122">
        <f t="shared" si="206"/>
        <v>0</v>
      </c>
      <c r="K293" s="64"/>
      <c r="L293" s="70"/>
      <c r="M293" s="126">
        <f t="shared" si="179"/>
        <v>0</v>
      </c>
      <c r="N293" s="127">
        <f t="shared" si="180"/>
        <v>0</v>
      </c>
      <c r="O293" s="127">
        <f t="shared" si="181"/>
        <v>0</v>
      </c>
      <c r="P293" s="66"/>
      <c r="Q293" s="66"/>
      <c r="R293" s="122">
        <f t="shared" si="207"/>
        <v>0</v>
      </c>
      <c r="S293" s="64"/>
      <c r="T293" s="70"/>
      <c r="U293" s="126">
        <f t="shared" si="182"/>
        <v>0</v>
      </c>
      <c r="V293" s="127">
        <f t="shared" si="183"/>
        <v>0</v>
      </c>
      <c r="W293" s="127" t="e">
        <f t="shared" si="184"/>
        <v>#DIV/0!</v>
      </c>
      <c r="X293" s="66"/>
      <c r="Y293" s="66"/>
      <c r="Z293" s="122">
        <f t="shared" si="208"/>
        <v>0</v>
      </c>
      <c r="AA293" s="64"/>
      <c r="AB293" s="70"/>
      <c r="AC293" s="126">
        <f t="shared" si="185"/>
        <v>0</v>
      </c>
      <c r="AD293" s="127">
        <f t="shared" si="186"/>
        <v>0</v>
      </c>
      <c r="AE293" s="127" t="e">
        <f t="shared" si="187"/>
        <v>#DIV/0!</v>
      </c>
    </row>
    <row r="294" spans="2:31" ht="15">
      <c r="B294" s="74"/>
      <c r="C294" s="74"/>
      <c r="D294" s="94" t="s">
        <v>249</v>
      </c>
      <c r="E294" s="76" t="s">
        <v>140</v>
      </c>
      <c r="F294" s="138"/>
      <c r="G294" s="138"/>
      <c r="H294" s="71"/>
      <c r="I294" s="71"/>
      <c r="J294" s="122">
        <f t="shared" si="206"/>
        <v>0</v>
      </c>
      <c r="K294" s="64"/>
      <c r="L294" s="70"/>
      <c r="M294" s="126">
        <f t="shared" si="179"/>
        <v>0</v>
      </c>
      <c r="N294" s="127">
        <f t="shared" si="180"/>
        <v>0</v>
      </c>
      <c r="O294" s="127">
        <f t="shared" si="181"/>
        <v>0</v>
      </c>
      <c r="P294" s="66"/>
      <c r="Q294" s="66"/>
      <c r="R294" s="122">
        <f t="shared" si="207"/>
        <v>0</v>
      </c>
      <c r="S294" s="64"/>
      <c r="T294" s="70"/>
      <c r="U294" s="126">
        <f t="shared" si="182"/>
        <v>0</v>
      </c>
      <c r="V294" s="127">
        <f t="shared" si="183"/>
        <v>0</v>
      </c>
      <c r="W294" s="127" t="e">
        <f t="shared" si="184"/>
        <v>#DIV/0!</v>
      </c>
      <c r="X294" s="66"/>
      <c r="Y294" s="66"/>
      <c r="Z294" s="122">
        <f t="shared" si="208"/>
        <v>0</v>
      </c>
      <c r="AA294" s="64"/>
      <c r="AB294" s="70"/>
      <c r="AC294" s="126">
        <f t="shared" si="185"/>
        <v>0</v>
      </c>
      <c r="AD294" s="127">
        <f t="shared" si="186"/>
        <v>0</v>
      </c>
      <c r="AE294" s="127" t="e">
        <f t="shared" si="187"/>
        <v>#DIV/0!</v>
      </c>
    </row>
    <row r="295" spans="2:31" ht="15">
      <c r="B295" s="95"/>
      <c r="C295" s="95"/>
      <c r="D295" s="94" t="s">
        <v>250</v>
      </c>
      <c r="E295" s="76" t="s">
        <v>142</v>
      </c>
      <c r="F295" s="138"/>
      <c r="G295" s="138"/>
      <c r="H295" s="71"/>
      <c r="I295" s="71"/>
      <c r="J295" s="122">
        <f t="shared" si="206"/>
        <v>0</v>
      </c>
      <c r="K295" s="64"/>
      <c r="L295" s="70"/>
      <c r="M295" s="126">
        <f t="shared" si="179"/>
        <v>0</v>
      </c>
      <c r="N295" s="127">
        <f t="shared" si="180"/>
        <v>0</v>
      </c>
      <c r="O295" s="127">
        <f t="shared" si="181"/>
        <v>0</v>
      </c>
      <c r="P295" s="66"/>
      <c r="Q295" s="66"/>
      <c r="R295" s="122">
        <f t="shared" si="207"/>
        <v>0</v>
      </c>
      <c r="S295" s="64"/>
      <c r="T295" s="70"/>
      <c r="U295" s="126">
        <f t="shared" si="182"/>
        <v>0</v>
      </c>
      <c r="V295" s="127">
        <f t="shared" si="183"/>
        <v>0</v>
      </c>
      <c r="W295" s="127" t="e">
        <f t="shared" si="184"/>
        <v>#DIV/0!</v>
      </c>
      <c r="X295" s="66"/>
      <c r="Y295" s="66"/>
      <c r="Z295" s="122">
        <f t="shared" si="208"/>
        <v>0</v>
      </c>
      <c r="AA295" s="64"/>
      <c r="AB295" s="70"/>
      <c r="AC295" s="126">
        <f t="shared" si="185"/>
        <v>0</v>
      </c>
      <c r="AD295" s="127">
        <f t="shared" si="186"/>
        <v>0</v>
      </c>
      <c r="AE295" s="127" t="e">
        <f t="shared" si="187"/>
        <v>#DIV/0!</v>
      </c>
    </row>
    <row r="296" spans="2:31" ht="15">
      <c r="B296" s="74"/>
      <c r="C296" s="74"/>
      <c r="D296" s="94" t="s">
        <v>251</v>
      </c>
      <c r="E296" s="76" t="s">
        <v>143</v>
      </c>
      <c r="F296" s="138"/>
      <c r="G296" s="138"/>
      <c r="H296" s="71"/>
      <c r="I296" s="71"/>
      <c r="J296" s="122">
        <f t="shared" si="206"/>
        <v>0</v>
      </c>
      <c r="K296" s="64"/>
      <c r="L296" s="70"/>
      <c r="M296" s="126">
        <f t="shared" si="179"/>
        <v>0</v>
      </c>
      <c r="N296" s="127">
        <f t="shared" si="180"/>
        <v>0</v>
      </c>
      <c r="O296" s="127">
        <f t="shared" si="181"/>
        <v>0</v>
      </c>
      <c r="P296" s="66"/>
      <c r="Q296" s="66"/>
      <c r="R296" s="122">
        <f t="shared" si="207"/>
        <v>0</v>
      </c>
      <c r="S296" s="64"/>
      <c r="T296" s="70"/>
      <c r="U296" s="126">
        <f t="shared" si="182"/>
        <v>0</v>
      </c>
      <c r="V296" s="127">
        <f t="shared" si="183"/>
        <v>0</v>
      </c>
      <c r="W296" s="127" t="e">
        <f t="shared" si="184"/>
        <v>#DIV/0!</v>
      </c>
      <c r="X296" s="66"/>
      <c r="Y296" s="66"/>
      <c r="Z296" s="122">
        <f t="shared" si="208"/>
        <v>0</v>
      </c>
      <c r="AA296" s="64"/>
      <c r="AB296" s="70"/>
      <c r="AC296" s="126">
        <f t="shared" si="185"/>
        <v>0</v>
      </c>
      <c r="AD296" s="127">
        <f t="shared" si="186"/>
        <v>0</v>
      </c>
      <c r="AE296" s="127" t="e">
        <f t="shared" si="187"/>
        <v>#DIV/0!</v>
      </c>
    </row>
    <row r="297" spans="2:31" ht="15">
      <c r="B297" s="74"/>
      <c r="C297" s="74"/>
      <c r="D297" s="94" t="s">
        <v>252</v>
      </c>
      <c r="E297" s="76" t="s">
        <v>144</v>
      </c>
      <c r="F297" s="138"/>
      <c r="G297" s="138"/>
      <c r="H297" s="71"/>
      <c r="I297" s="71"/>
      <c r="J297" s="122">
        <f t="shared" si="206"/>
        <v>0</v>
      </c>
      <c r="K297" s="64"/>
      <c r="L297" s="70"/>
      <c r="M297" s="126">
        <f t="shared" si="179"/>
        <v>0</v>
      </c>
      <c r="N297" s="127">
        <f t="shared" si="180"/>
        <v>0</v>
      </c>
      <c r="O297" s="127">
        <f t="shared" si="181"/>
        <v>0</v>
      </c>
      <c r="P297" s="66"/>
      <c r="Q297" s="66"/>
      <c r="R297" s="122">
        <f t="shared" si="207"/>
        <v>0</v>
      </c>
      <c r="S297" s="64"/>
      <c r="T297" s="70"/>
      <c r="U297" s="126">
        <f t="shared" si="182"/>
        <v>0</v>
      </c>
      <c r="V297" s="127">
        <f t="shared" si="183"/>
        <v>0</v>
      </c>
      <c r="W297" s="127" t="e">
        <f t="shared" si="184"/>
        <v>#DIV/0!</v>
      </c>
      <c r="X297" s="66"/>
      <c r="Y297" s="66"/>
      <c r="Z297" s="122">
        <f t="shared" si="208"/>
        <v>0</v>
      </c>
      <c r="AA297" s="64"/>
      <c r="AB297" s="70"/>
      <c r="AC297" s="126">
        <f t="shared" si="185"/>
        <v>0</v>
      </c>
      <c r="AD297" s="127">
        <f t="shared" si="186"/>
        <v>0</v>
      </c>
      <c r="AE297" s="127" t="e">
        <f t="shared" si="187"/>
        <v>#DIV/0!</v>
      </c>
    </row>
    <row r="298" spans="2:31" ht="15">
      <c r="B298" s="74"/>
      <c r="C298" s="74"/>
      <c r="D298" s="94" t="s">
        <v>253</v>
      </c>
      <c r="E298" s="76" t="s">
        <v>145</v>
      </c>
      <c r="F298" s="138"/>
      <c r="G298" s="138"/>
      <c r="H298" s="71"/>
      <c r="I298" s="71"/>
      <c r="J298" s="122">
        <f t="shared" si="206"/>
        <v>0</v>
      </c>
      <c r="K298" s="64"/>
      <c r="L298" s="70"/>
      <c r="M298" s="126">
        <f t="shared" si="179"/>
        <v>0</v>
      </c>
      <c r="N298" s="127">
        <f t="shared" si="180"/>
        <v>0</v>
      </c>
      <c r="O298" s="127">
        <f t="shared" si="181"/>
        <v>0</v>
      </c>
      <c r="P298" s="66"/>
      <c r="Q298" s="66"/>
      <c r="R298" s="122">
        <f t="shared" si="207"/>
        <v>0</v>
      </c>
      <c r="S298" s="64"/>
      <c r="T298" s="70"/>
      <c r="U298" s="126">
        <f t="shared" si="182"/>
        <v>0</v>
      </c>
      <c r="V298" s="127">
        <f t="shared" si="183"/>
        <v>0</v>
      </c>
      <c r="W298" s="127" t="e">
        <f t="shared" si="184"/>
        <v>#DIV/0!</v>
      </c>
      <c r="X298" s="66"/>
      <c r="Y298" s="66"/>
      <c r="Z298" s="122">
        <f t="shared" si="208"/>
        <v>0</v>
      </c>
      <c r="AA298" s="64"/>
      <c r="AB298" s="70"/>
      <c r="AC298" s="126">
        <f t="shared" si="185"/>
        <v>0</v>
      </c>
      <c r="AD298" s="127">
        <f t="shared" si="186"/>
        <v>0</v>
      </c>
      <c r="AE298" s="127" t="e">
        <f t="shared" si="187"/>
        <v>#DIV/0!</v>
      </c>
    </row>
    <row r="299" spans="2:31" ht="15">
      <c r="B299" s="74"/>
      <c r="C299" s="74"/>
      <c r="D299" s="94" t="s">
        <v>521</v>
      </c>
      <c r="E299" s="76" t="s">
        <v>146</v>
      </c>
      <c r="F299" s="138"/>
      <c r="G299" s="138"/>
      <c r="H299" s="71"/>
      <c r="I299" s="71"/>
      <c r="J299" s="122">
        <f t="shared" si="206"/>
        <v>0</v>
      </c>
      <c r="K299" s="64"/>
      <c r="L299" s="70"/>
      <c r="M299" s="126">
        <f t="shared" si="179"/>
        <v>0</v>
      </c>
      <c r="N299" s="127">
        <f t="shared" si="180"/>
        <v>0</v>
      </c>
      <c r="O299" s="127">
        <f t="shared" si="181"/>
        <v>0</v>
      </c>
      <c r="P299" s="66"/>
      <c r="Q299" s="66"/>
      <c r="R299" s="122">
        <f t="shared" si="207"/>
        <v>0</v>
      </c>
      <c r="S299" s="64"/>
      <c r="T299" s="70"/>
      <c r="U299" s="126">
        <f aca="true" t="shared" si="209" ref="U299:U330">+R299-J299</f>
        <v>0</v>
      </c>
      <c r="V299" s="127">
        <f aca="true" t="shared" si="210" ref="V299:V330">IF(ISERROR(IF(AND(J299&gt;1,R299=0),0%,IF(AND(J299=0,R299&gt;1),100%,U299/J299))),0,IF(AND(J299&gt;1,R299=0),0%,IF(AND(J299=0,R299&gt;1),100%,U299/J299)))</f>
        <v>0</v>
      </c>
      <c r="W299" s="127" t="e">
        <f t="shared" si="184"/>
        <v>#DIV/0!</v>
      </c>
      <c r="X299" s="66"/>
      <c r="Y299" s="66"/>
      <c r="Z299" s="122">
        <f t="shared" si="208"/>
        <v>0</v>
      </c>
      <c r="AA299" s="64"/>
      <c r="AB299" s="70"/>
      <c r="AC299" s="126">
        <f t="shared" si="185"/>
        <v>0</v>
      </c>
      <c r="AD299" s="127">
        <f t="shared" si="186"/>
        <v>0</v>
      </c>
      <c r="AE299" s="127" t="e">
        <f t="shared" si="187"/>
        <v>#DIV/0!</v>
      </c>
    </row>
    <row r="300" spans="2:31" ht="15">
      <c r="B300" s="74"/>
      <c r="C300" s="74"/>
      <c r="D300" s="94" t="s">
        <v>254</v>
      </c>
      <c r="E300" s="76" t="s">
        <v>147</v>
      </c>
      <c r="F300" s="138"/>
      <c r="G300" s="138"/>
      <c r="H300" s="71"/>
      <c r="I300" s="71"/>
      <c r="J300" s="122">
        <f t="shared" si="206"/>
        <v>0</v>
      </c>
      <c r="K300" s="64"/>
      <c r="L300" s="70"/>
      <c r="M300" s="126">
        <f t="shared" si="179"/>
        <v>0</v>
      </c>
      <c r="N300" s="127">
        <f t="shared" si="180"/>
        <v>0</v>
      </c>
      <c r="O300" s="127">
        <f t="shared" si="181"/>
        <v>0</v>
      </c>
      <c r="P300" s="66"/>
      <c r="Q300" s="66"/>
      <c r="R300" s="122">
        <f t="shared" si="207"/>
        <v>0</v>
      </c>
      <c r="S300" s="64"/>
      <c r="T300" s="70"/>
      <c r="U300" s="126">
        <f t="shared" si="209"/>
        <v>0</v>
      </c>
      <c r="V300" s="127">
        <f t="shared" si="210"/>
        <v>0</v>
      </c>
      <c r="W300" s="127" t="e">
        <f t="shared" si="184"/>
        <v>#DIV/0!</v>
      </c>
      <c r="X300" s="66"/>
      <c r="Y300" s="66"/>
      <c r="Z300" s="122">
        <f t="shared" si="208"/>
        <v>0</v>
      </c>
      <c r="AA300" s="64"/>
      <c r="AB300" s="70"/>
      <c r="AC300" s="126">
        <f t="shared" si="185"/>
        <v>0</v>
      </c>
      <c r="AD300" s="127">
        <f t="shared" si="186"/>
        <v>0</v>
      </c>
      <c r="AE300" s="127" t="e">
        <f t="shared" si="187"/>
        <v>#DIV/0!</v>
      </c>
    </row>
    <row r="301" spans="2:31" ht="26.4">
      <c r="B301" s="74"/>
      <c r="C301" s="74"/>
      <c r="D301" s="92" t="s">
        <v>255</v>
      </c>
      <c r="E301" s="78" t="s">
        <v>297</v>
      </c>
      <c r="F301" s="138">
        <f aca="true" t="shared" si="211" ref="F301:G301">+F302+F303</f>
        <v>0</v>
      </c>
      <c r="G301" s="138">
        <f t="shared" si="211"/>
        <v>0</v>
      </c>
      <c r="H301" s="71"/>
      <c r="I301" s="71"/>
      <c r="J301" s="122">
        <f>+J302+J303</f>
        <v>0</v>
      </c>
      <c r="K301" s="64"/>
      <c r="L301" s="70"/>
      <c r="M301" s="126">
        <f t="shared" si="179"/>
        <v>0</v>
      </c>
      <c r="N301" s="127">
        <f t="shared" si="180"/>
        <v>0</v>
      </c>
      <c r="O301" s="127">
        <f t="shared" si="181"/>
        <v>0</v>
      </c>
      <c r="P301" s="66"/>
      <c r="Q301" s="66"/>
      <c r="R301" s="122">
        <f>+R302+R303</f>
        <v>0</v>
      </c>
      <c r="S301" s="64"/>
      <c r="T301" s="70"/>
      <c r="U301" s="126">
        <f t="shared" si="209"/>
        <v>0</v>
      </c>
      <c r="V301" s="127">
        <f t="shared" si="210"/>
        <v>0</v>
      </c>
      <c r="W301" s="127" t="e">
        <f t="shared" si="184"/>
        <v>#DIV/0!</v>
      </c>
      <c r="X301" s="66"/>
      <c r="Y301" s="66"/>
      <c r="Z301" s="122">
        <f>+Z302+Z303</f>
        <v>0</v>
      </c>
      <c r="AA301" s="64"/>
      <c r="AB301" s="70"/>
      <c r="AC301" s="126">
        <f t="shared" si="185"/>
        <v>0</v>
      </c>
      <c r="AD301" s="127">
        <f t="shared" si="186"/>
        <v>0</v>
      </c>
      <c r="AE301" s="127" t="e">
        <f t="shared" si="187"/>
        <v>#DIV/0!</v>
      </c>
    </row>
    <row r="302" spans="2:31" ht="15">
      <c r="B302" s="74"/>
      <c r="C302" s="74"/>
      <c r="D302" s="94" t="s">
        <v>256</v>
      </c>
      <c r="E302" s="76" t="s">
        <v>148</v>
      </c>
      <c r="F302" s="138"/>
      <c r="G302" s="138"/>
      <c r="H302" s="71"/>
      <c r="I302" s="71"/>
      <c r="J302" s="122">
        <f aca="true" t="shared" si="212" ref="J302:J303">+H302+I302</f>
        <v>0</v>
      </c>
      <c r="K302" s="64"/>
      <c r="L302" s="70"/>
      <c r="M302" s="126">
        <f t="shared" si="179"/>
        <v>0</v>
      </c>
      <c r="N302" s="127">
        <f t="shared" si="180"/>
        <v>0</v>
      </c>
      <c r="O302" s="127">
        <f t="shared" si="181"/>
        <v>0</v>
      </c>
      <c r="P302" s="66"/>
      <c r="Q302" s="66"/>
      <c r="R302" s="122">
        <f aca="true" t="shared" si="213" ref="R302:R303">+P302+Q302</f>
        <v>0</v>
      </c>
      <c r="S302" s="64"/>
      <c r="T302" s="70"/>
      <c r="U302" s="126">
        <f t="shared" si="209"/>
        <v>0</v>
      </c>
      <c r="V302" s="127">
        <f t="shared" si="210"/>
        <v>0</v>
      </c>
      <c r="W302" s="127" t="e">
        <f t="shared" si="184"/>
        <v>#DIV/0!</v>
      </c>
      <c r="X302" s="66"/>
      <c r="Y302" s="66"/>
      <c r="Z302" s="122">
        <f aca="true" t="shared" si="214" ref="Z302:Z303">+X302+Y302</f>
        <v>0</v>
      </c>
      <c r="AA302" s="64"/>
      <c r="AB302" s="70"/>
      <c r="AC302" s="126">
        <f t="shared" si="185"/>
        <v>0</v>
      </c>
      <c r="AD302" s="127">
        <f t="shared" si="186"/>
        <v>0</v>
      </c>
      <c r="AE302" s="127" t="e">
        <f t="shared" si="187"/>
        <v>#DIV/0!</v>
      </c>
    </row>
    <row r="303" spans="2:31" ht="26.4">
      <c r="B303" s="74"/>
      <c r="C303" s="74"/>
      <c r="D303" s="94" t="s">
        <v>257</v>
      </c>
      <c r="E303" s="76" t="s">
        <v>299</v>
      </c>
      <c r="F303" s="138"/>
      <c r="G303" s="138"/>
      <c r="H303" s="71"/>
      <c r="I303" s="71"/>
      <c r="J303" s="122">
        <f t="shared" si="212"/>
        <v>0</v>
      </c>
      <c r="K303" s="64"/>
      <c r="L303" s="70"/>
      <c r="M303" s="126">
        <f t="shared" si="179"/>
        <v>0</v>
      </c>
      <c r="N303" s="127">
        <f t="shared" si="180"/>
        <v>0</v>
      </c>
      <c r="O303" s="127">
        <f t="shared" si="181"/>
        <v>0</v>
      </c>
      <c r="P303" s="66"/>
      <c r="Q303" s="66"/>
      <c r="R303" s="122">
        <f t="shared" si="213"/>
        <v>0</v>
      </c>
      <c r="S303" s="64"/>
      <c r="T303" s="70"/>
      <c r="U303" s="126">
        <f t="shared" si="209"/>
        <v>0</v>
      </c>
      <c r="V303" s="127">
        <f t="shared" si="210"/>
        <v>0</v>
      </c>
      <c r="W303" s="127" t="e">
        <f t="shared" si="184"/>
        <v>#DIV/0!</v>
      </c>
      <c r="X303" s="66"/>
      <c r="Y303" s="66"/>
      <c r="Z303" s="122">
        <f t="shared" si="214"/>
        <v>0</v>
      </c>
      <c r="AA303" s="64"/>
      <c r="AB303" s="70"/>
      <c r="AC303" s="126">
        <f t="shared" si="185"/>
        <v>0</v>
      </c>
      <c r="AD303" s="127">
        <f t="shared" si="186"/>
        <v>0</v>
      </c>
      <c r="AE303" s="127" t="e">
        <f t="shared" si="187"/>
        <v>#DIV/0!</v>
      </c>
    </row>
    <row r="304" spans="2:31" ht="15">
      <c r="B304" s="74"/>
      <c r="C304" s="74"/>
      <c r="D304" s="91" t="s">
        <v>258</v>
      </c>
      <c r="E304" s="73" t="s">
        <v>300</v>
      </c>
      <c r="F304" s="143">
        <f aca="true" t="shared" si="215" ref="F304:G304">+F305+F315</f>
        <v>0</v>
      </c>
      <c r="G304" s="143">
        <f t="shared" si="215"/>
        <v>0</v>
      </c>
      <c r="H304" s="71"/>
      <c r="I304" s="71"/>
      <c r="J304" s="122">
        <f>+J305+J315</f>
        <v>0</v>
      </c>
      <c r="K304" s="64"/>
      <c r="L304" s="70"/>
      <c r="M304" s="126">
        <f t="shared" si="179"/>
        <v>0</v>
      </c>
      <c r="N304" s="127">
        <f t="shared" si="180"/>
        <v>0</v>
      </c>
      <c r="O304" s="127">
        <f t="shared" si="181"/>
        <v>0</v>
      </c>
      <c r="P304" s="66"/>
      <c r="Q304" s="66"/>
      <c r="R304" s="122">
        <f>+R305+R315</f>
        <v>0</v>
      </c>
      <c r="S304" s="64"/>
      <c r="T304" s="70"/>
      <c r="U304" s="126">
        <f t="shared" si="209"/>
        <v>0</v>
      </c>
      <c r="V304" s="127">
        <f t="shared" si="210"/>
        <v>0</v>
      </c>
      <c r="W304" s="127" t="e">
        <f t="shared" si="184"/>
        <v>#DIV/0!</v>
      </c>
      <c r="X304" s="66"/>
      <c r="Y304" s="66"/>
      <c r="Z304" s="122">
        <f>+Z305+Z315</f>
        <v>0</v>
      </c>
      <c r="AA304" s="64"/>
      <c r="AB304" s="70"/>
      <c r="AC304" s="126">
        <f t="shared" si="185"/>
        <v>0</v>
      </c>
      <c r="AD304" s="127">
        <f t="shared" si="186"/>
        <v>0</v>
      </c>
      <c r="AE304" s="127" t="e">
        <f t="shared" si="187"/>
        <v>#DIV/0!</v>
      </c>
    </row>
    <row r="305" spans="2:31" ht="26.4">
      <c r="B305" s="74"/>
      <c r="C305" s="74"/>
      <c r="D305" s="92" t="s">
        <v>259</v>
      </c>
      <c r="E305" s="78" t="s">
        <v>293</v>
      </c>
      <c r="F305" s="138">
        <f aca="true" t="shared" si="216" ref="F305:G305">SUM(F306:F314)</f>
        <v>0</v>
      </c>
      <c r="G305" s="138">
        <f t="shared" si="216"/>
        <v>0</v>
      </c>
      <c r="H305" s="71"/>
      <c r="I305" s="71"/>
      <c r="J305" s="122">
        <f>SUM(J306:J314)</f>
        <v>0</v>
      </c>
      <c r="K305" s="64"/>
      <c r="L305" s="70"/>
      <c r="M305" s="126">
        <f t="shared" si="179"/>
        <v>0</v>
      </c>
      <c r="N305" s="127">
        <f t="shared" si="180"/>
        <v>0</v>
      </c>
      <c r="O305" s="127">
        <f t="shared" si="181"/>
        <v>0</v>
      </c>
      <c r="P305" s="66"/>
      <c r="Q305" s="66"/>
      <c r="R305" s="122">
        <f>SUM(R306:R314)</f>
        <v>0</v>
      </c>
      <c r="S305" s="64"/>
      <c r="T305" s="70"/>
      <c r="U305" s="126">
        <f t="shared" si="209"/>
        <v>0</v>
      </c>
      <c r="V305" s="127">
        <f t="shared" si="210"/>
        <v>0</v>
      </c>
      <c r="W305" s="127" t="e">
        <f t="shared" si="184"/>
        <v>#DIV/0!</v>
      </c>
      <c r="X305" s="66"/>
      <c r="Y305" s="66"/>
      <c r="Z305" s="122">
        <f>SUM(Z306:Z314)</f>
        <v>0</v>
      </c>
      <c r="AA305" s="64"/>
      <c r="AB305" s="70"/>
      <c r="AC305" s="126">
        <f t="shared" si="185"/>
        <v>0</v>
      </c>
      <c r="AD305" s="127">
        <f t="shared" si="186"/>
        <v>0</v>
      </c>
      <c r="AE305" s="127" t="e">
        <f t="shared" si="187"/>
        <v>#DIV/0!</v>
      </c>
    </row>
    <row r="306" spans="2:31" ht="15">
      <c r="B306" s="74"/>
      <c r="C306" s="74"/>
      <c r="D306" s="94" t="s">
        <v>260</v>
      </c>
      <c r="E306" s="76" t="s">
        <v>153</v>
      </c>
      <c r="F306" s="138"/>
      <c r="G306" s="138"/>
      <c r="H306" s="71"/>
      <c r="I306" s="71"/>
      <c r="J306" s="122">
        <f aca="true" t="shared" si="217" ref="J306:J314">+H306+I306</f>
        <v>0</v>
      </c>
      <c r="K306" s="64"/>
      <c r="L306" s="70"/>
      <c r="M306" s="126">
        <f t="shared" si="179"/>
        <v>0</v>
      </c>
      <c r="N306" s="127">
        <f t="shared" si="180"/>
        <v>0</v>
      </c>
      <c r="O306" s="127">
        <f t="shared" si="181"/>
        <v>0</v>
      </c>
      <c r="P306" s="66"/>
      <c r="Q306" s="66"/>
      <c r="R306" s="122">
        <f aca="true" t="shared" si="218" ref="R306:R314">+P306+Q306</f>
        <v>0</v>
      </c>
      <c r="S306" s="64"/>
      <c r="T306" s="70"/>
      <c r="U306" s="126">
        <f t="shared" si="209"/>
        <v>0</v>
      </c>
      <c r="V306" s="127">
        <f t="shared" si="210"/>
        <v>0</v>
      </c>
      <c r="W306" s="127" t="e">
        <f t="shared" si="184"/>
        <v>#DIV/0!</v>
      </c>
      <c r="X306" s="66"/>
      <c r="Y306" s="66"/>
      <c r="Z306" s="122">
        <f aca="true" t="shared" si="219" ref="Z306:Z314">+X306+Y306</f>
        <v>0</v>
      </c>
      <c r="AA306" s="64"/>
      <c r="AB306" s="70"/>
      <c r="AC306" s="126">
        <f t="shared" si="185"/>
        <v>0</v>
      </c>
      <c r="AD306" s="127">
        <f t="shared" si="186"/>
        <v>0</v>
      </c>
      <c r="AE306" s="127" t="e">
        <f t="shared" si="187"/>
        <v>#DIV/0!</v>
      </c>
    </row>
    <row r="307" spans="2:31" ht="15">
      <c r="B307" s="74"/>
      <c r="C307" s="74"/>
      <c r="D307" s="94" t="s">
        <v>261</v>
      </c>
      <c r="E307" s="76" t="s">
        <v>138</v>
      </c>
      <c r="F307" s="138"/>
      <c r="G307" s="138"/>
      <c r="H307" s="71"/>
      <c r="I307" s="71"/>
      <c r="J307" s="122">
        <f t="shared" si="217"/>
        <v>0</v>
      </c>
      <c r="K307" s="64"/>
      <c r="L307" s="70"/>
      <c r="M307" s="126">
        <f t="shared" si="179"/>
        <v>0</v>
      </c>
      <c r="N307" s="127">
        <f t="shared" si="180"/>
        <v>0</v>
      </c>
      <c r="O307" s="127">
        <f t="shared" si="181"/>
        <v>0</v>
      </c>
      <c r="P307" s="66"/>
      <c r="Q307" s="66"/>
      <c r="R307" s="122">
        <f t="shared" si="218"/>
        <v>0</v>
      </c>
      <c r="S307" s="64"/>
      <c r="T307" s="70"/>
      <c r="U307" s="126">
        <f t="shared" si="209"/>
        <v>0</v>
      </c>
      <c r="V307" s="127">
        <f t="shared" si="210"/>
        <v>0</v>
      </c>
      <c r="W307" s="127" t="e">
        <f t="shared" si="184"/>
        <v>#DIV/0!</v>
      </c>
      <c r="X307" s="66"/>
      <c r="Y307" s="66"/>
      <c r="Z307" s="122">
        <f t="shared" si="219"/>
        <v>0</v>
      </c>
      <c r="AA307" s="64"/>
      <c r="AB307" s="70"/>
      <c r="AC307" s="126">
        <f t="shared" si="185"/>
        <v>0</v>
      </c>
      <c r="AD307" s="127">
        <f t="shared" si="186"/>
        <v>0</v>
      </c>
      <c r="AE307" s="127" t="e">
        <f t="shared" si="187"/>
        <v>#DIV/0!</v>
      </c>
    </row>
    <row r="308" spans="2:31" ht="15">
      <c r="B308" s="74"/>
      <c r="C308" s="74"/>
      <c r="D308" s="94" t="s">
        <v>262</v>
      </c>
      <c r="E308" s="76" t="s">
        <v>140</v>
      </c>
      <c r="F308" s="138"/>
      <c r="G308" s="138"/>
      <c r="H308" s="71"/>
      <c r="I308" s="71"/>
      <c r="J308" s="122">
        <f t="shared" si="217"/>
        <v>0</v>
      </c>
      <c r="K308" s="64"/>
      <c r="L308" s="70"/>
      <c r="M308" s="126">
        <f t="shared" si="179"/>
        <v>0</v>
      </c>
      <c r="N308" s="127">
        <f t="shared" si="180"/>
        <v>0</v>
      </c>
      <c r="O308" s="127">
        <f t="shared" si="181"/>
        <v>0</v>
      </c>
      <c r="P308" s="66"/>
      <c r="Q308" s="66"/>
      <c r="R308" s="122">
        <f t="shared" si="218"/>
        <v>0</v>
      </c>
      <c r="S308" s="64"/>
      <c r="T308" s="70"/>
      <c r="U308" s="126">
        <f t="shared" si="209"/>
        <v>0</v>
      </c>
      <c r="V308" s="127">
        <f t="shared" si="210"/>
        <v>0</v>
      </c>
      <c r="W308" s="127" t="e">
        <f t="shared" si="184"/>
        <v>#DIV/0!</v>
      </c>
      <c r="X308" s="66"/>
      <c r="Y308" s="66"/>
      <c r="Z308" s="122">
        <f t="shared" si="219"/>
        <v>0</v>
      </c>
      <c r="AA308" s="64"/>
      <c r="AB308" s="70"/>
      <c r="AC308" s="126">
        <f t="shared" si="185"/>
        <v>0</v>
      </c>
      <c r="AD308" s="127">
        <f t="shared" si="186"/>
        <v>0</v>
      </c>
      <c r="AE308" s="127" t="e">
        <f t="shared" si="187"/>
        <v>#DIV/0!</v>
      </c>
    </row>
    <row r="309" spans="2:31" ht="15">
      <c r="B309" s="74"/>
      <c r="C309" s="74"/>
      <c r="D309" s="94" t="s">
        <v>263</v>
      </c>
      <c r="E309" s="76" t="s">
        <v>142</v>
      </c>
      <c r="F309" s="138"/>
      <c r="G309" s="138"/>
      <c r="H309" s="71"/>
      <c r="I309" s="71"/>
      <c r="J309" s="122">
        <f t="shared" si="217"/>
        <v>0</v>
      </c>
      <c r="K309" s="64"/>
      <c r="L309" s="70"/>
      <c r="M309" s="126">
        <f t="shared" si="179"/>
        <v>0</v>
      </c>
      <c r="N309" s="127">
        <f t="shared" si="180"/>
        <v>0</v>
      </c>
      <c r="O309" s="127">
        <f t="shared" si="181"/>
        <v>0</v>
      </c>
      <c r="P309" s="66"/>
      <c r="Q309" s="66"/>
      <c r="R309" s="122">
        <f t="shared" si="218"/>
        <v>0</v>
      </c>
      <c r="S309" s="64"/>
      <c r="T309" s="70"/>
      <c r="U309" s="126">
        <f t="shared" si="209"/>
        <v>0</v>
      </c>
      <c r="V309" s="127">
        <f t="shared" si="210"/>
        <v>0</v>
      </c>
      <c r="W309" s="127" t="e">
        <f t="shared" si="184"/>
        <v>#DIV/0!</v>
      </c>
      <c r="X309" s="66"/>
      <c r="Y309" s="66"/>
      <c r="Z309" s="122">
        <f t="shared" si="219"/>
        <v>0</v>
      </c>
      <c r="AA309" s="64"/>
      <c r="AB309" s="70"/>
      <c r="AC309" s="126">
        <f t="shared" si="185"/>
        <v>0</v>
      </c>
      <c r="AD309" s="127">
        <f t="shared" si="186"/>
        <v>0</v>
      </c>
      <c r="AE309" s="127" t="e">
        <f t="shared" si="187"/>
        <v>#DIV/0!</v>
      </c>
    </row>
    <row r="310" spans="2:31" ht="15">
      <c r="B310" s="74"/>
      <c r="C310" s="74"/>
      <c r="D310" s="94" t="s">
        <v>264</v>
      </c>
      <c r="E310" s="76" t="s">
        <v>143</v>
      </c>
      <c r="F310" s="138"/>
      <c r="G310" s="138"/>
      <c r="H310" s="71"/>
      <c r="I310" s="71"/>
      <c r="J310" s="122">
        <f t="shared" si="217"/>
        <v>0</v>
      </c>
      <c r="K310" s="64"/>
      <c r="L310" s="70"/>
      <c r="M310" s="126">
        <f t="shared" si="179"/>
        <v>0</v>
      </c>
      <c r="N310" s="127">
        <f t="shared" si="180"/>
        <v>0</v>
      </c>
      <c r="O310" s="127">
        <f t="shared" si="181"/>
        <v>0</v>
      </c>
      <c r="P310" s="66"/>
      <c r="Q310" s="66"/>
      <c r="R310" s="122">
        <f t="shared" si="218"/>
        <v>0</v>
      </c>
      <c r="S310" s="64"/>
      <c r="T310" s="70"/>
      <c r="U310" s="126">
        <f t="shared" si="209"/>
        <v>0</v>
      </c>
      <c r="V310" s="127">
        <f t="shared" si="210"/>
        <v>0</v>
      </c>
      <c r="W310" s="127" t="e">
        <f t="shared" si="184"/>
        <v>#DIV/0!</v>
      </c>
      <c r="X310" s="66"/>
      <c r="Y310" s="66"/>
      <c r="Z310" s="122">
        <f t="shared" si="219"/>
        <v>0</v>
      </c>
      <c r="AA310" s="64"/>
      <c r="AB310" s="70"/>
      <c r="AC310" s="126">
        <f t="shared" si="185"/>
        <v>0</v>
      </c>
      <c r="AD310" s="127">
        <f t="shared" si="186"/>
        <v>0</v>
      </c>
      <c r="AE310" s="127" t="e">
        <f t="shared" si="187"/>
        <v>#DIV/0!</v>
      </c>
    </row>
    <row r="311" spans="2:31" ht="15">
      <c r="B311" s="74"/>
      <c r="C311" s="74"/>
      <c r="D311" s="94" t="s">
        <v>265</v>
      </c>
      <c r="E311" s="76" t="s">
        <v>144</v>
      </c>
      <c r="F311" s="138"/>
      <c r="G311" s="138"/>
      <c r="H311" s="71"/>
      <c r="I311" s="71"/>
      <c r="J311" s="122">
        <f t="shared" si="217"/>
        <v>0</v>
      </c>
      <c r="K311" s="64"/>
      <c r="L311" s="70"/>
      <c r="M311" s="126">
        <f t="shared" si="179"/>
        <v>0</v>
      </c>
      <c r="N311" s="127">
        <f t="shared" si="180"/>
        <v>0</v>
      </c>
      <c r="O311" s="127">
        <f t="shared" si="181"/>
        <v>0</v>
      </c>
      <c r="P311" s="66"/>
      <c r="Q311" s="66"/>
      <c r="R311" s="122">
        <f t="shared" si="218"/>
        <v>0</v>
      </c>
      <c r="S311" s="64"/>
      <c r="T311" s="70"/>
      <c r="U311" s="126">
        <f t="shared" si="209"/>
        <v>0</v>
      </c>
      <c r="V311" s="127">
        <f t="shared" si="210"/>
        <v>0</v>
      </c>
      <c r="W311" s="127" t="e">
        <f t="shared" si="184"/>
        <v>#DIV/0!</v>
      </c>
      <c r="X311" s="66"/>
      <c r="Y311" s="66"/>
      <c r="Z311" s="122">
        <f t="shared" si="219"/>
        <v>0</v>
      </c>
      <c r="AA311" s="64"/>
      <c r="AB311" s="70"/>
      <c r="AC311" s="126">
        <f t="shared" si="185"/>
        <v>0</v>
      </c>
      <c r="AD311" s="127">
        <f t="shared" si="186"/>
        <v>0</v>
      </c>
      <c r="AE311" s="127" t="e">
        <f t="shared" si="187"/>
        <v>#DIV/0!</v>
      </c>
    </row>
    <row r="312" spans="2:31" ht="15">
      <c r="B312" s="74"/>
      <c r="C312" s="74"/>
      <c r="D312" s="94" t="s">
        <v>266</v>
      </c>
      <c r="E312" s="76" t="s">
        <v>145</v>
      </c>
      <c r="F312" s="138"/>
      <c r="G312" s="138"/>
      <c r="H312" s="71"/>
      <c r="I312" s="71"/>
      <c r="J312" s="122">
        <f t="shared" si="217"/>
        <v>0</v>
      </c>
      <c r="K312" s="64"/>
      <c r="L312" s="70"/>
      <c r="M312" s="126">
        <f t="shared" si="179"/>
        <v>0</v>
      </c>
      <c r="N312" s="127">
        <f t="shared" si="180"/>
        <v>0</v>
      </c>
      <c r="O312" s="127">
        <f t="shared" si="181"/>
        <v>0</v>
      </c>
      <c r="P312" s="66"/>
      <c r="Q312" s="66"/>
      <c r="R312" s="122">
        <f t="shared" si="218"/>
        <v>0</v>
      </c>
      <c r="S312" s="64"/>
      <c r="T312" s="70"/>
      <c r="U312" s="126">
        <f t="shared" si="209"/>
        <v>0</v>
      </c>
      <c r="V312" s="127">
        <f t="shared" si="210"/>
        <v>0</v>
      </c>
      <c r="W312" s="127" t="e">
        <f t="shared" si="184"/>
        <v>#DIV/0!</v>
      </c>
      <c r="X312" s="66"/>
      <c r="Y312" s="66"/>
      <c r="Z312" s="122">
        <f t="shared" si="219"/>
        <v>0</v>
      </c>
      <c r="AA312" s="64"/>
      <c r="AB312" s="70"/>
      <c r="AC312" s="126">
        <f t="shared" si="185"/>
        <v>0</v>
      </c>
      <c r="AD312" s="127">
        <f t="shared" si="186"/>
        <v>0</v>
      </c>
      <c r="AE312" s="127" t="e">
        <f t="shared" si="187"/>
        <v>#DIV/0!</v>
      </c>
    </row>
    <row r="313" spans="2:31" ht="15">
      <c r="B313" s="74"/>
      <c r="C313" s="74"/>
      <c r="D313" s="94" t="s">
        <v>522</v>
      </c>
      <c r="E313" s="76" t="s">
        <v>146</v>
      </c>
      <c r="F313" s="138"/>
      <c r="G313" s="138"/>
      <c r="H313" s="71"/>
      <c r="I313" s="71"/>
      <c r="J313" s="122">
        <f t="shared" si="217"/>
        <v>0</v>
      </c>
      <c r="K313" s="64"/>
      <c r="L313" s="70"/>
      <c r="M313" s="126">
        <f t="shared" si="179"/>
        <v>0</v>
      </c>
      <c r="N313" s="127">
        <f t="shared" si="180"/>
        <v>0</v>
      </c>
      <c r="O313" s="127">
        <f t="shared" si="181"/>
        <v>0</v>
      </c>
      <c r="P313" s="66"/>
      <c r="Q313" s="66"/>
      <c r="R313" s="122">
        <f t="shared" si="218"/>
        <v>0</v>
      </c>
      <c r="S313" s="64"/>
      <c r="T313" s="70"/>
      <c r="U313" s="126">
        <f t="shared" si="209"/>
        <v>0</v>
      </c>
      <c r="V313" s="127">
        <f t="shared" si="210"/>
        <v>0</v>
      </c>
      <c r="W313" s="127" t="e">
        <f t="shared" si="184"/>
        <v>#DIV/0!</v>
      </c>
      <c r="X313" s="66"/>
      <c r="Y313" s="66"/>
      <c r="Z313" s="122">
        <f t="shared" si="219"/>
        <v>0</v>
      </c>
      <c r="AA313" s="64"/>
      <c r="AB313" s="70"/>
      <c r="AC313" s="126">
        <f t="shared" si="185"/>
        <v>0</v>
      </c>
      <c r="AD313" s="127">
        <f t="shared" si="186"/>
        <v>0</v>
      </c>
      <c r="AE313" s="127" t="e">
        <f t="shared" si="187"/>
        <v>#DIV/0!</v>
      </c>
    </row>
    <row r="314" spans="2:31" ht="15">
      <c r="B314" s="74"/>
      <c r="C314" s="74"/>
      <c r="D314" s="94" t="s">
        <v>267</v>
      </c>
      <c r="E314" s="76" t="s">
        <v>147</v>
      </c>
      <c r="F314" s="138"/>
      <c r="G314" s="138"/>
      <c r="H314" s="71"/>
      <c r="I314" s="71"/>
      <c r="J314" s="122">
        <f t="shared" si="217"/>
        <v>0</v>
      </c>
      <c r="K314" s="64"/>
      <c r="L314" s="70"/>
      <c r="M314" s="126">
        <f t="shared" si="179"/>
        <v>0</v>
      </c>
      <c r="N314" s="127">
        <f t="shared" si="180"/>
        <v>0</v>
      </c>
      <c r="O314" s="127">
        <f t="shared" si="181"/>
        <v>0</v>
      </c>
      <c r="P314" s="66"/>
      <c r="Q314" s="66"/>
      <c r="R314" s="122">
        <f t="shared" si="218"/>
        <v>0</v>
      </c>
      <c r="S314" s="64"/>
      <c r="T314" s="70"/>
      <c r="U314" s="126">
        <f t="shared" si="209"/>
        <v>0</v>
      </c>
      <c r="V314" s="127">
        <f t="shared" si="210"/>
        <v>0</v>
      </c>
      <c r="W314" s="127" t="e">
        <f t="shared" si="184"/>
        <v>#DIV/0!</v>
      </c>
      <c r="X314" s="66"/>
      <c r="Y314" s="66"/>
      <c r="Z314" s="122">
        <f t="shared" si="219"/>
        <v>0</v>
      </c>
      <c r="AA314" s="64"/>
      <c r="AB314" s="70"/>
      <c r="AC314" s="126">
        <f t="shared" si="185"/>
        <v>0</v>
      </c>
      <c r="AD314" s="127">
        <f t="shared" si="186"/>
        <v>0</v>
      </c>
      <c r="AE314" s="127" t="e">
        <f t="shared" si="187"/>
        <v>#DIV/0!</v>
      </c>
    </row>
    <row r="315" spans="2:31" ht="26.4">
      <c r="B315" s="74"/>
      <c r="C315" s="74"/>
      <c r="D315" s="92" t="s">
        <v>268</v>
      </c>
      <c r="E315" s="78" t="s">
        <v>297</v>
      </c>
      <c r="F315" s="138">
        <f aca="true" t="shared" si="220" ref="F315:G315">+F316+F317</f>
        <v>0</v>
      </c>
      <c r="G315" s="138">
        <f t="shared" si="220"/>
        <v>0</v>
      </c>
      <c r="H315" s="71"/>
      <c r="I315" s="71"/>
      <c r="J315" s="122">
        <f>+J316+J317</f>
        <v>0</v>
      </c>
      <c r="K315" s="64"/>
      <c r="L315" s="70"/>
      <c r="M315" s="126">
        <f t="shared" si="179"/>
        <v>0</v>
      </c>
      <c r="N315" s="127">
        <f t="shared" si="180"/>
        <v>0</v>
      </c>
      <c r="O315" s="127">
        <f t="shared" si="181"/>
        <v>0</v>
      </c>
      <c r="P315" s="66"/>
      <c r="Q315" s="66"/>
      <c r="R315" s="122">
        <f>+R316+R317</f>
        <v>0</v>
      </c>
      <c r="S315" s="64"/>
      <c r="T315" s="70"/>
      <c r="U315" s="126">
        <f t="shared" si="209"/>
        <v>0</v>
      </c>
      <c r="V315" s="127">
        <f t="shared" si="210"/>
        <v>0</v>
      </c>
      <c r="W315" s="127" t="e">
        <f t="shared" si="184"/>
        <v>#DIV/0!</v>
      </c>
      <c r="X315" s="66"/>
      <c r="Y315" s="66"/>
      <c r="Z315" s="122">
        <f>+Z316+Z317</f>
        <v>0</v>
      </c>
      <c r="AA315" s="64"/>
      <c r="AB315" s="70"/>
      <c r="AC315" s="126">
        <f t="shared" si="185"/>
        <v>0</v>
      </c>
      <c r="AD315" s="127">
        <f t="shared" si="186"/>
        <v>0</v>
      </c>
      <c r="AE315" s="127" t="e">
        <f t="shared" si="187"/>
        <v>#DIV/0!</v>
      </c>
    </row>
    <row r="316" spans="2:31" ht="15">
      <c r="B316" s="74"/>
      <c r="C316" s="74"/>
      <c r="D316" s="94" t="s">
        <v>269</v>
      </c>
      <c r="E316" s="76" t="s">
        <v>148</v>
      </c>
      <c r="F316" s="138"/>
      <c r="G316" s="138"/>
      <c r="H316" s="71"/>
      <c r="I316" s="71"/>
      <c r="J316" s="122">
        <f aca="true" t="shared" si="221" ref="J316:J317">+H316+I316</f>
        <v>0</v>
      </c>
      <c r="K316" s="64"/>
      <c r="L316" s="70"/>
      <c r="M316" s="126">
        <f t="shared" si="179"/>
        <v>0</v>
      </c>
      <c r="N316" s="127">
        <f t="shared" si="180"/>
        <v>0</v>
      </c>
      <c r="O316" s="127">
        <f t="shared" si="181"/>
        <v>0</v>
      </c>
      <c r="P316" s="66"/>
      <c r="Q316" s="66"/>
      <c r="R316" s="122">
        <f aca="true" t="shared" si="222" ref="R316:R317">+P316+Q316</f>
        <v>0</v>
      </c>
      <c r="S316" s="64"/>
      <c r="T316" s="70"/>
      <c r="U316" s="126">
        <f t="shared" si="209"/>
        <v>0</v>
      </c>
      <c r="V316" s="127">
        <f t="shared" si="210"/>
        <v>0</v>
      </c>
      <c r="W316" s="127" t="e">
        <f t="shared" si="184"/>
        <v>#DIV/0!</v>
      </c>
      <c r="X316" s="66"/>
      <c r="Y316" s="66"/>
      <c r="Z316" s="122">
        <f aca="true" t="shared" si="223" ref="Z316:Z317">+X316+Y316</f>
        <v>0</v>
      </c>
      <c r="AA316" s="64"/>
      <c r="AB316" s="70"/>
      <c r="AC316" s="126">
        <f t="shared" si="185"/>
        <v>0</v>
      </c>
      <c r="AD316" s="127">
        <f t="shared" si="186"/>
        <v>0</v>
      </c>
      <c r="AE316" s="127" t="e">
        <f t="shared" si="187"/>
        <v>#DIV/0!</v>
      </c>
    </row>
    <row r="317" spans="2:31" ht="26.4">
      <c r="B317" s="74"/>
      <c r="C317" s="74"/>
      <c r="D317" s="94" t="s">
        <v>270</v>
      </c>
      <c r="E317" s="76" t="s">
        <v>299</v>
      </c>
      <c r="F317" s="138"/>
      <c r="G317" s="138"/>
      <c r="H317" s="71"/>
      <c r="I317" s="71"/>
      <c r="J317" s="122">
        <f t="shared" si="221"/>
        <v>0</v>
      </c>
      <c r="K317" s="64"/>
      <c r="L317" s="70"/>
      <c r="M317" s="126">
        <f t="shared" si="179"/>
        <v>0</v>
      </c>
      <c r="N317" s="127">
        <f t="shared" si="180"/>
        <v>0</v>
      </c>
      <c r="O317" s="127">
        <f t="shared" si="181"/>
        <v>0</v>
      </c>
      <c r="P317" s="66"/>
      <c r="Q317" s="66"/>
      <c r="R317" s="122">
        <f t="shared" si="222"/>
        <v>0</v>
      </c>
      <c r="S317" s="64"/>
      <c r="T317" s="70"/>
      <c r="U317" s="126">
        <f t="shared" si="209"/>
        <v>0</v>
      </c>
      <c r="V317" s="127">
        <f t="shared" si="210"/>
        <v>0</v>
      </c>
      <c r="W317" s="127" t="e">
        <f t="shared" si="184"/>
        <v>#DIV/0!</v>
      </c>
      <c r="X317" s="66"/>
      <c r="Y317" s="66"/>
      <c r="Z317" s="122">
        <f t="shared" si="223"/>
        <v>0</v>
      </c>
      <c r="AA317" s="64"/>
      <c r="AB317" s="70"/>
      <c r="AC317" s="126">
        <f t="shared" si="185"/>
        <v>0</v>
      </c>
      <c r="AD317" s="127">
        <f t="shared" si="186"/>
        <v>0</v>
      </c>
      <c r="AE317" s="127" t="e">
        <f t="shared" si="187"/>
        <v>#DIV/0!</v>
      </c>
    </row>
    <row r="318" spans="2:31" ht="15">
      <c r="B318" s="74"/>
      <c r="C318" s="74"/>
      <c r="D318" s="72" t="s">
        <v>523</v>
      </c>
      <c r="E318" s="73" t="s">
        <v>154</v>
      </c>
      <c r="F318" s="143">
        <f aca="true" t="shared" si="224" ref="F318:G318">SUM(F319:F321)</f>
        <v>0</v>
      </c>
      <c r="G318" s="143">
        <f t="shared" si="224"/>
        <v>0</v>
      </c>
      <c r="H318" s="71"/>
      <c r="I318" s="71"/>
      <c r="J318" s="122">
        <f>SUM(J319:J321)</f>
        <v>0</v>
      </c>
      <c r="K318" s="64"/>
      <c r="L318" s="70"/>
      <c r="M318" s="126">
        <f t="shared" si="179"/>
        <v>0</v>
      </c>
      <c r="N318" s="127">
        <f t="shared" si="180"/>
        <v>0</v>
      </c>
      <c r="O318" s="127">
        <f t="shared" si="181"/>
        <v>0</v>
      </c>
      <c r="P318" s="66"/>
      <c r="Q318" s="66"/>
      <c r="R318" s="122">
        <f>SUM(R319:R321)</f>
        <v>0</v>
      </c>
      <c r="S318" s="64"/>
      <c r="T318" s="70"/>
      <c r="U318" s="126">
        <f t="shared" si="209"/>
        <v>0</v>
      </c>
      <c r="V318" s="127">
        <f t="shared" si="210"/>
        <v>0</v>
      </c>
      <c r="W318" s="127" t="e">
        <f t="shared" si="184"/>
        <v>#DIV/0!</v>
      </c>
      <c r="X318" s="66"/>
      <c r="Y318" s="66"/>
      <c r="Z318" s="122">
        <f>SUM(Z319:Z321)</f>
        <v>0</v>
      </c>
      <c r="AA318" s="64"/>
      <c r="AB318" s="70"/>
      <c r="AC318" s="126">
        <f t="shared" si="185"/>
        <v>0</v>
      </c>
      <c r="AD318" s="127">
        <f t="shared" si="186"/>
        <v>0</v>
      </c>
      <c r="AE318" s="127" t="e">
        <f t="shared" si="187"/>
        <v>#DIV/0!</v>
      </c>
    </row>
    <row r="319" spans="2:31" ht="26.4">
      <c r="B319" s="74"/>
      <c r="C319" s="74"/>
      <c r="D319" s="75" t="s">
        <v>524</v>
      </c>
      <c r="E319" s="76" t="s">
        <v>155</v>
      </c>
      <c r="F319" s="138"/>
      <c r="G319" s="138"/>
      <c r="H319" s="71"/>
      <c r="I319" s="71"/>
      <c r="J319" s="122">
        <f aca="true" t="shared" si="225" ref="J319:J322">+H319+I319</f>
        <v>0</v>
      </c>
      <c r="K319" s="64"/>
      <c r="L319" s="70"/>
      <c r="M319" s="126">
        <f t="shared" si="179"/>
        <v>0</v>
      </c>
      <c r="N319" s="127">
        <f t="shared" si="180"/>
        <v>0</v>
      </c>
      <c r="O319" s="127">
        <f t="shared" si="181"/>
        <v>0</v>
      </c>
      <c r="P319" s="66"/>
      <c r="Q319" s="66"/>
      <c r="R319" s="122">
        <f aca="true" t="shared" si="226" ref="R319:R322">+P319+Q319</f>
        <v>0</v>
      </c>
      <c r="S319" s="64"/>
      <c r="T319" s="70"/>
      <c r="U319" s="126">
        <f t="shared" si="209"/>
        <v>0</v>
      </c>
      <c r="V319" s="127">
        <f t="shared" si="210"/>
        <v>0</v>
      </c>
      <c r="W319" s="127" t="e">
        <f t="shared" si="184"/>
        <v>#DIV/0!</v>
      </c>
      <c r="X319" s="66"/>
      <c r="Y319" s="66"/>
      <c r="Z319" s="122">
        <f aca="true" t="shared" si="227" ref="Z319:Z322">+X319+Y319</f>
        <v>0</v>
      </c>
      <c r="AA319" s="64"/>
      <c r="AB319" s="70"/>
      <c r="AC319" s="126">
        <f t="shared" si="185"/>
        <v>0</v>
      </c>
      <c r="AD319" s="127">
        <f t="shared" si="186"/>
        <v>0</v>
      </c>
      <c r="AE319" s="127" t="e">
        <f t="shared" si="187"/>
        <v>#DIV/0!</v>
      </c>
    </row>
    <row r="320" spans="2:31" ht="26.4">
      <c r="B320" s="74"/>
      <c r="C320" s="74"/>
      <c r="D320" s="75" t="s">
        <v>525</v>
      </c>
      <c r="E320" s="76" t="s">
        <v>156</v>
      </c>
      <c r="F320" s="138"/>
      <c r="G320" s="138"/>
      <c r="H320" s="71"/>
      <c r="I320" s="71"/>
      <c r="J320" s="122">
        <f t="shared" si="225"/>
        <v>0</v>
      </c>
      <c r="K320" s="64"/>
      <c r="L320" s="70"/>
      <c r="M320" s="126">
        <f t="shared" si="179"/>
        <v>0</v>
      </c>
      <c r="N320" s="127">
        <f t="shared" si="180"/>
        <v>0</v>
      </c>
      <c r="O320" s="127">
        <f t="shared" si="181"/>
        <v>0</v>
      </c>
      <c r="P320" s="66"/>
      <c r="Q320" s="66"/>
      <c r="R320" s="122">
        <f t="shared" si="226"/>
        <v>0</v>
      </c>
      <c r="S320" s="64"/>
      <c r="T320" s="70"/>
      <c r="U320" s="126">
        <f t="shared" si="209"/>
        <v>0</v>
      </c>
      <c r="V320" s="127">
        <f t="shared" si="210"/>
        <v>0</v>
      </c>
      <c r="W320" s="127" t="e">
        <f t="shared" si="184"/>
        <v>#DIV/0!</v>
      </c>
      <c r="X320" s="66"/>
      <c r="Y320" s="66"/>
      <c r="Z320" s="122">
        <f t="shared" si="227"/>
        <v>0</v>
      </c>
      <c r="AA320" s="64"/>
      <c r="AB320" s="70"/>
      <c r="AC320" s="126">
        <f t="shared" si="185"/>
        <v>0</v>
      </c>
      <c r="AD320" s="127">
        <f t="shared" si="186"/>
        <v>0</v>
      </c>
      <c r="AE320" s="127" t="e">
        <f t="shared" si="187"/>
        <v>#DIV/0!</v>
      </c>
    </row>
    <row r="321" spans="2:31" ht="26.4">
      <c r="B321" s="74"/>
      <c r="C321" s="74"/>
      <c r="D321" s="75" t="s">
        <v>526</v>
      </c>
      <c r="E321" s="76" t="s">
        <v>157</v>
      </c>
      <c r="F321" s="138"/>
      <c r="G321" s="138"/>
      <c r="H321" s="71"/>
      <c r="I321" s="71"/>
      <c r="J321" s="122">
        <f t="shared" si="225"/>
        <v>0</v>
      </c>
      <c r="K321" s="64"/>
      <c r="L321" s="70"/>
      <c r="M321" s="126">
        <f t="shared" si="179"/>
        <v>0</v>
      </c>
      <c r="N321" s="127">
        <f t="shared" si="180"/>
        <v>0</v>
      </c>
      <c r="O321" s="127">
        <f t="shared" si="181"/>
        <v>0</v>
      </c>
      <c r="P321" s="66"/>
      <c r="Q321" s="66"/>
      <c r="R321" s="122">
        <f t="shared" si="226"/>
        <v>0</v>
      </c>
      <c r="S321" s="64"/>
      <c r="T321" s="70"/>
      <c r="U321" s="126">
        <f t="shared" si="209"/>
        <v>0</v>
      </c>
      <c r="V321" s="127">
        <f t="shared" si="210"/>
        <v>0</v>
      </c>
      <c r="W321" s="127" t="e">
        <f t="shared" si="184"/>
        <v>#DIV/0!</v>
      </c>
      <c r="X321" s="66"/>
      <c r="Y321" s="66"/>
      <c r="Z321" s="122">
        <f t="shared" si="227"/>
        <v>0</v>
      </c>
      <c r="AA321" s="64"/>
      <c r="AB321" s="70"/>
      <c r="AC321" s="126">
        <f t="shared" si="185"/>
        <v>0</v>
      </c>
      <c r="AD321" s="127">
        <f t="shared" si="186"/>
        <v>0</v>
      </c>
      <c r="AE321" s="127" t="e">
        <f t="shared" si="187"/>
        <v>#DIV/0!</v>
      </c>
    </row>
    <row r="322" spans="2:31" ht="15">
      <c r="B322" s="74"/>
      <c r="C322" s="74"/>
      <c r="D322" s="96" t="s">
        <v>527</v>
      </c>
      <c r="E322" s="97" t="s">
        <v>158</v>
      </c>
      <c r="F322" s="143"/>
      <c r="G322" s="143"/>
      <c r="H322" s="71"/>
      <c r="I322" s="71"/>
      <c r="J322" s="122">
        <f t="shared" si="225"/>
        <v>0</v>
      </c>
      <c r="K322" s="64"/>
      <c r="L322" s="70"/>
      <c r="M322" s="126">
        <f t="shared" si="179"/>
        <v>0</v>
      </c>
      <c r="N322" s="127">
        <f t="shared" si="180"/>
        <v>0</v>
      </c>
      <c r="O322" s="127">
        <f t="shared" si="181"/>
        <v>0</v>
      </c>
      <c r="P322" s="66"/>
      <c r="Q322" s="66"/>
      <c r="R322" s="122">
        <f t="shared" si="226"/>
        <v>0</v>
      </c>
      <c r="S322" s="64"/>
      <c r="T322" s="70"/>
      <c r="U322" s="126">
        <f t="shared" si="209"/>
        <v>0</v>
      </c>
      <c r="V322" s="127">
        <f t="shared" si="210"/>
        <v>0</v>
      </c>
      <c r="W322" s="127" t="e">
        <f t="shared" si="184"/>
        <v>#DIV/0!</v>
      </c>
      <c r="X322" s="66"/>
      <c r="Y322" s="66"/>
      <c r="Z322" s="122">
        <f t="shared" si="227"/>
        <v>0</v>
      </c>
      <c r="AA322" s="64"/>
      <c r="AB322" s="70"/>
      <c r="AC322" s="126">
        <f t="shared" si="185"/>
        <v>0</v>
      </c>
      <c r="AD322" s="127">
        <f t="shared" si="186"/>
        <v>0</v>
      </c>
      <c r="AE322" s="127" t="e">
        <f t="shared" si="187"/>
        <v>#DIV/0!</v>
      </c>
    </row>
    <row r="323" spans="2:31" ht="15">
      <c r="B323" s="74"/>
      <c r="C323" s="74"/>
      <c r="D323" s="72" t="s">
        <v>528</v>
      </c>
      <c r="E323" s="73" t="s">
        <v>159</v>
      </c>
      <c r="F323" s="143">
        <f aca="true" t="shared" si="228" ref="F323:G323">+F324+F330</f>
        <v>0</v>
      </c>
      <c r="G323" s="143">
        <f t="shared" si="228"/>
        <v>0</v>
      </c>
      <c r="H323" s="71"/>
      <c r="I323" s="71"/>
      <c r="J323" s="122">
        <f>+J324+J330</f>
        <v>0</v>
      </c>
      <c r="K323" s="64"/>
      <c r="L323" s="70"/>
      <c r="M323" s="126">
        <f t="shared" si="179"/>
        <v>0</v>
      </c>
      <c r="N323" s="127">
        <f t="shared" si="180"/>
        <v>0</v>
      </c>
      <c r="O323" s="127">
        <f t="shared" si="181"/>
        <v>0</v>
      </c>
      <c r="P323" s="66"/>
      <c r="Q323" s="66"/>
      <c r="R323" s="122">
        <f>+R324+R330</f>
        <v>0</v>
      </c>
      <c r="S323" s="64"/>
      <c r="T323" s="70"/>
      <c r="U323" s="126">
        <f t="shared" si="209"/>
        <v>0</v>
      </c>
      <c r="V323" s="127">
        <f t="shared" si="210"/>
        <v>0</v>
      </c>
      <c r="W323" s="127" t="e">
        <f t="shared" si="184"/>
        <v>#DIV/0!</v>
      </c>
      <c r="X323" s="66"/>
      <c r="Y323" s="66"/>
      <c r="Z323" s="122">
        <f>+Z324+Z330</f>
        <v>0</v>
      </c>
      <c r="AA323" s="64"/>
      <c r="AB323" s="70"/>
      <c r="AC323" s="126">
        <f t="shared" si="185"/>
        <v>0</v>
      </c>
      <c r="AD323" s="127">
        <f t="shared" si="186"/>
        <v>0</v>
      </c>
      <c r="AE323" s="127" t="e">
        <f t="shared" si="187"/>
        <v>#DIV/0!</v>
      </c>
    </row>
    <row r="324" spans="2:31" ht="15">
      <c r="B324" s="67"/>
      <c r="C324" s="67"/>
      <c r="D324" s="77" t="s">
        <v>529</v>
      </c>
      <c r="E324" s="78" t="s">
        <v>160</v>
      </c>
      <c r="F324" s="138">
        <f aca="true" t="shared" si="229" ref="F324:G324">+F325+F326</f>
        <v>0</v>
      </c>
      <c r="G324" s="138">
        <f t="shared" si="229"/>
        <v>0</v>
      </c>
      <c r="H324" s="71"/>
      <c r="I324" s="71"/>
      <c r="J324" s="122">
        <f>+J325+J326</f>
        <v>0</v>
      </c>
      <c r="K324" s="64"/>
      <c r="L324" s="70"/>
      <c r="M324" s="126">
        <f t="shared" si="179"/>
        <v>0</v>
      </c>
      <c r="N324" s="127">
        <f t="shared" si="180"/>
        <v>0</v>
      </c>
      <c r="O324" s="127">
        <f t="shared" si="181"/>
        <v>0</v>
      </c>
      <c r="P324" s="66"/>
      <c r="Q324" s="66"/>
      <c r="R324" s="122">
        <f>+R325+R326</f>
        <v>0</v>
      </c>
      <c r="S324" s="64"/>
      <c r="T324" s="70"/>
      <c r="U324" s="126">
        <f t="shared" si="209"/>
        <v>0</v>
      </c>
      <c r="V324" s="127">
        <f t="shared" si="210"/>
        <v>0</v>
      </c>
      <c r="W324" s="127" t="e">
        <f t="shared" si="184"/>
        <v>#DIV/0!</v>
      </c>
      <c r="X324" s="66"/>
      <c r="Y324" s="66"/>
      <c r="Z324" s="122">
        <f>+Z325+Z326</f>
        <v>0</v>
      </c>
      <c r="AA324" s="64"/>
      <c r="AB324" s="70"/>
      <c r="AC324" s="126">
        <f t="shared" si="185"/>
        <v>0</v>
      </c>
      <c r="AD324" s="127">
        <f t="shared" si="186"/>
        <v>0</v>
      </c>
      <c r="AE324" s="127" t="e">
        <f t="shared" si="187"/>
        <v>#DIV/0!</v>
      </c>
    </row>
    <row r="325" spans="2:31" ht="15">
      <c r="B325" s="67"/>
      <c r="C325" s="67"/>
      <c r="D325" s="75" t="s">
        <v>530</v>
      </c>
      <c r="E325" s="76" t="s">
        <v>161</v>
      </c>
      <c r="F325" s="138"/>
      <c r="G325" s="138"/>
      <c r="H325" s="71"/>
      <c r="I325" s="71"/>
      <c r="J325" s="122">
        <f aca="true" t="shared" si="230" ref="J325">+H325+I325</f>
        <v>0</v>
      </c>
      <c r="K325" s="64"/>
      <c r="L325" s="70"/>
      <c r="M325" s="126">
        <f t="shared" si="179"/>
        <v>0</v>
      </c>
      <c r="N325" s="127">
        <f t="shared" si="180"/>
        <v>0</v>
      </c>
      <c r="O325" s="127">
        <f t="shared" si="181"/>
        <v>0</v>
      </c>
      <c r="P325" s="66"/>
      <c r="Q325" s="66"/>
      <c r="R325" s="122">
        <f aca="true" t="shared" si="231" ref="R325">+P325+Q325</f>
        <v>0</v>
      </c>
      <c r="S325" s="64"/>
      <c r="T325" s="70"/>
      <c r="U325" s="126">
        <f t="shared" si="209"/>
        <v>0</v>
      </c>
      <c r="V325" s="127">
        <f t="shared" si="210"/>
        <v>0</v>
      </c>
      <c r="W325" s="127" t="e">
        <f t="shared" si="184"/>
        <v>#DIV/0!</v>
      </c>
      <c r="X325" s="66"/>
      <c r="Y325" s="66"/>
      <c r="Z325" s="122">
        <f aca="true" t="shared" si="232" ref="Z325">+X325+Y325</f>
        <v>0</v>
      </c>
      <c r="AA325" s="64"/>
      <c r="AB325" s="70"/>
      <c r="AC325" s="126">
        <f t="shared" si="185"/>
        <v>0</v>
      </c>
      <c r="AD325" s="127">
        <f t="shared" si="186"/>
        <v>0</v>
      </c>
      <c r="AE325" s="127" t="e">
        <f t="shared" si="187"/>
        <v>#DIV/0!</v>
      </c>
    </row>
    <row r="326" spans="2:31" ht="15">
      <c r="B326" s="74"/>
      <c r="C326" s="74"/>
      <c r="D326" s="79" t="s">
        <v>531</v>
      </c>
      <c r="E326" s="80" t="s">
        <v>301</v>
      </c>
      <c r="F326" s="138">
        <f aca="true" t="shared" si="233" ref="F326:G326">+F327+F328+F329</f>
        <v>0</v>
      </c>
      <c r="G326" s="138">
        <f t="shared" si="233"/>
        <v>0</v>
      </c>
      <c r="H326" s="71"/>
      <c r="I326" s="71"/>
      <c r="J326" s="122">
        <f>+J327+J328+J329</f>
        <v>0</v>
      </c>
      <c r="K326" s="64"/>
      <c r="L326" s="70"/>
      <c r="M326" s="126">
        <f t="shared" si="179"/>
        <v>0</v>
      </c>
      <c r="N326" s="127">
        <f t="shared" si="180"/>
        <v>0</v>
      </c>
      <c r="O326" s="127">
        <f t="shared" si="181"/>
        <v>0</v>
      </c>
      <c r="P326" s="66"/>
      <c r="Q326" s="66"/>
      <c r="R326" s="122">
        <f>+R327+R328+R329</f>
        <v>0</v>
      </c>
      <c r="S326" s="64"/>
      <c r="T326" s="70"/>
      <c r="U326" s="126">
        <f t="shared" si="209"/>
        <v>0</v>
      </c>
      <c r="V326" s="127">
        <f t="shared" si="210"/>
        <v>0</v>
      </c>
      <c r="W326" s="127" t="e">
        <f t="shared" si="184"/>
        <v>#DIV/0!</v>
      </c>
      <c r="X326" s="66"/>
      <c r="Y326" s="66"/>
      <c r="Z326" s="122">
        <f>+Z327+Z328+Z329</f>
        <v>0</v>
      </c>
      <c r="AA326" s="64"/>
      <c r="AB326" s="70"/>
      <c r="AC326" s="126">
        <f t="shared" si="185"/>
        <v>0</v>
      </c>
      <c r="AD326" s="127">
        <f t="shared" si="186"/>
        <v>0</v>
      </c>
      <c r="AE326" s="127" t="e">
        <f t="shared" si="187"/>
        <v>#DIV/0!</v>
      </c>
    </row>
    <row r="327" spans="2:31" ht="15">
      <c r="B327" s="74"/>
      <c r="C327" s="74"/>
      <c r="D327" s="81" t="s">
        <v>532</v>
      </c>
      <c r="E327" s="82" t="s">
        <v>302</v>
      </c>
      <c r="F327" s="138"/>
      <c r="G327" s="138"/>
      <c r="H327" s="71"/>
      <c r="I327" s="71"/>
      <c r="J327" s="122">
        <f aca="true" t="shared" si="234" ref="J327:J329">+H327+I327</f>
        <v>0</v>
      </c>
      <c r="K327" s="64"/>
      <c r="L327" s="70"/>
      <c r="M327" s="126">
        <f t="shared" si="179"/>
        <v>0</v>
      </c>
      <c r="N327" s="127">
        <f t="shared" si="180"/>
        <v>0</v>
      </c>
      <c r="O327" s="127">
        <f t="shared" si="181"/>
        <v>0</v>
      </c>
      <c r="P327" s="66"/>
      <c r="Q327" s="66"/>
      <c r="R327" s="122">
        <f aca="true" t="shared" si="235" ref="R327:R329">+P327+Q327</f>
        <v>0</v>
      </c>
      <c r="S327" s="64"/>
      <c r="T327" s="70"/>
      <c r="U327" s="126">
        <f t="shared" si="209"/>
        <v>0</v>
      </c>
      <c r="V327" s="127">
        <f t="shared" si="210"/>
        <v>0</v>
      </c>
      <c r="W327" s="127" t="e">
        <f t="shared" si="184"/>
        <v>#DIV/0!</v>
      </c>
      <c r="X327" s="66"/>
      <c r="Y327" s="66"/>
      <c r="Z327" s="122">
        <f aca="true" t="shared" si="236" ref="Z327:Z329">+X327+Y327</f>
        <v>0</v>
      </c>
      <c r="AA327" s="64"/>
      <c r="AB327" s="70"/>
      <c r="AC327" s="126">
        <f t="shared" si="185"/>
        <v>0</v>
      </c>
      <c r="AD327" s="127">
        <f t="shared" si="186"/>
        <v>0</v>
      </c>
      <c r="AE327" s="127" t="e">
        <f t="shared" si="187"/>
        <v>#DIV/0!</v>
      </c>
    </row>
    <row r="328" spans="2:31" ht="15">
      <c r="B328" s="74"/>
      <c r="C328" s="74"/>
      <c r="D328" s="81" t="s">
        <v>533</v>
      </c>
      <c r="E328" s="82" t="s">
        <v>303</v>
      </c>
      <c r="F328" s="138"/>
      <c r="G328" s="138"/>
      <c r="H328" s="71"/>
      <c r="I328" s="71"/>
      <c r="J328" s="122">
        <f t="shared" si="234"/>
        <v>0</v>
      </c>
      <c r="K328" s="64"/>
      <c r="L328" s="70"/>
      <c r="M328" s="126">
        <f t="shared" si="179"/>
        <v>0</v>
      </c>
      <c r="N328" s="127">
        <f t="shared" si="180"/>
        <v>0</v>
      </c>
      <c r="O328" s="127">
        <f t="shared" si="181"/>
        <v>0</v>
      </c>
      <c r="P328" s="66"/>
      <c r="Q328" s="66"/>
      <c r="R328" s="122">
        <f t="shared" si="235"/>
        <v>0</v>
      </c>
      <c r="S328" s="64"/>
      <c r="T328" s="70"/>
      <c r="U328" s="126">
        <f t="shared" si="209"/>
        <v>0</v>
      </c>
      <c r="V328" s="127">
        <f t="shared" si="210"/>
        <v>0</v>
      </c>
      <c r="W328" s="127" t="e">
        <f t="shared" si="184"/>
        <v>#DIV/0!</v>
      </c>
      <c r="X328" s="66"/>
      <c r="Y328" s="66"/>
      <c r="Z328" s="122">
        <f t="shared" si="236"/>
        <v>0</v>
      </c>
      <c r="AA328" s="64"/>
      <c r="AB328" s="70"/>
      <c r="AC328" s="126">
        <f t="shared" si="185"/>
        <v>0</v>
      </c>
      <c r="AD328" s="127">
        <f t="shared" si="186"/>
        <v>0</v>
      </c>
      <c r="AE328" s="127" t="e">
        <f t="shared" si="187"/>
        <v>#DIV/0!</v>
      </c>
    </row>
    <row r="329" spans="2:31" ht="15">
      <c r="B329" s="74"/>
      <c r="C329" s="74"/>
      <c r="D329" s="81" t="s">
        <v>534</v>
      </c>
      <c r="E329" s="82" t="s">
        <v>304</v>
      </c>
      <c r="F329" s="138"/>
      <c r="G329" s="138"/>
      <c r="H329" s="71"/>
      <c r="I329" s="71"/>
      <c r="J329" s="122">
        <f t="shared" si="234"/>
        <v>0</v>
      </c>
      <c r="K329" s="64"/>
      <c r="L329" s="70"/>
      <c r="M329" s="126">
        <f t="shared" si="179"/>
        <v>0</v>
      </c>
      <c r="N329" s="127">
        <f t="shared" si="180"/>
        <v>0</v>
      </c>
      <c r="O329" s="127">
        <f t="shared" si="181"/>
        <v>0</v>
      </c>
      <c r="P329" s="66"/>
      <c r="Q329" s="66"/>
      <c r="R329" s="122">
        <f t="shared" si="235"/>
        <v>0</v>
      </c>
      <c r="S329" s="64"/>
      <c r="T329" s="70"/>
      <c r="U329" s="126">
        <f t="shared" si="209"/>
        <v>0</v>
      </c>
      <c r="V329" s="127">
        <f t="shared" si="210"/>
        <v>0</v>
      </c>
      <c r="W329" s="127" t="e">
        <f t="shared" si="184"/>
        <v>#DIV/0!</v>
      </c>
      <c r="X329" s="66"/>
      <c r="Y329" s="66"/>
      <c r="Z329" s="122">
        <f t="shared" si="236"/>
        <v>0</v>
      </c>
      <c r="AA329" s="64"/>
      <c r="AB329" s="70"/>
      <c r="AC329" s="126">
        <f t="shared" si="185"/>
        <v>0</v>
      </c>
      <c r="AD329" s="127">
        <f t="shared" si="186"/>
        <v>0</v>
      </c>
      <c r="AE329" s="127" t="e">
        <f t="shared" si="187"/>
        <v>#DIV/0!</v>
      </c>
    </row>
    <row r="330" spans="2:31" ht="15">
      <c r="B330" s="74"/>
      <c r="C330" s="74"/>
      <c r="D330" s="77" t="s">
        <v>535</v>
      </c>
      <c r="E330" s="78" t="s">
        <v>162</v>
      </c>
      <c r="F330" s="138">
        <f>+F331+F332</f>
        <v>0</v>
      </c>
      <c r="G330" s="138">
        <f>+G331+G332</f>
        <v>0</v>
      </c>
      <c r="H330" s="71"/>
      <c r="I330" s="71"/>
      <c r="J330" s="122">
        <f>+J331+J332</f>
        <v>0</v>
      </c>
      <c r="K330" s="64"/>
      <c r="L330" s="70"/>
      <c r="M330" s="126">
        <f t="shared" si="179"/>
        <v>0</v>
      </c>
      <c r="N330" s="127">
        <f t="shared" si="180"/>
        <v>0</v>
      </c>
      <c r="O330" s="127">
        <f t="shared" si="181"/>
        <v>0</v>
      </c>
      <c r="P330" s="66"/>
      <c r="Q330" s="66"/>
      <c r="R330" s="122">
        <f>+R331+R332</f>
        <v>0</v>
      </c>
      <c r="S330" s="64"/>
      <c r="T330" s="70"/>
      <c r="U330" s="126">
        <f t="shared" si="209"/>
        <v>0</v>
      </c>
      <c r="V330" s="127">
        <f t="shared" si="210"/>
        <v>0</v>
      </c>
      <c r="W330" s="127" t="e">
        <f t="shared" si="184"/>
        <v>#DIV/0!</v>
      </c>
      <c r="X330" s="66"/>
      <c r="Y330" s="66"/>
      <c r="Z330" s="122">
        <f>+Z331+Z332</f>
        <v>0</v>
      </c>
      <c r="AA330" s="64"/>
      <c r="AB330" s="70"/>
      <c r="AC330" s="126">
        <f t="shared" si="185"/>
        <v>0</v>
      </c>
      <c r="AD330" s="127">
        <f t="shared" si="186"/>
        <v>0</v>
      </c>
      <c r="AE330" s="127" t="e">
        <f t="shared" si="187"/>
        <v>#DIV/0!</v>
      </c>
    </row>
    <row r="331" spans="2:31" ht="15">
      <c r="B331" s="74"/>
      <c r="C331" s="74"/>
      <c r="D331" s="75" t="s">
        <v>536</v>
      </c>
      <c r="E331" s="76" t="s">
        <v>161</v>
      </c>
      <c r="F331" s="138"/>
      <c r="G331" s="138"/>
      <c r="H331" s="71"/>
      <c r="I331" s="71"/>
      <c r="J331" s="122">
        <f aca="true" t="shared" si="237" ref="J331">+H331+I331</f>
        <v>0</v>
      </c>
      <c r="K331" s="64"/>
      <c r="L331" s="70"/>
      <c r="M331" s="126">
        <f aca="true" t="shared" si="238" ref="M331:M380">+J331-G331</f>
        <v>0</v>
      </c>
      <c r="N331" s="127">
        <f aca="true" t="shared" si="239" ref="N331:N380">IF(ISERROR(IF(AND(G331&gt;1,J331=0),0%,IF(AND(G331=0,J331&gt;1),100%,M331/G331))),0,IF(AND(G331&gt;1,J331=0),0%,IF(AND(G331=0,J331&gt;1),100%,M331/G331)))</f>
        <v>0</v>
      </c>
      <c r="O331" s="127">
        <f aca="true" t="shared" si="240" ref="O331:O380">+IF($M$381&lt;1,M331/-$M$381,M331/$M$381)</f>
        <v>0</v>
      </c>
      <c r="P331" s="66"/>
      <c r="Q331" s="66"/>
      <c r="R331" s="122">
        <f aca="true" t="shared" si="241" ref="R331">+P331+Q331</f>
        <v>0</v>
      </c>
      <c r="S331" s="64"/>
      <c r="T331" s="70"/>
      <c r="U331" s="126">
        <f aca="true" t="shared" si="242" ref="U331:U362">+R331-J331</f>
        <v>0</v>
      </c>
      <c r="V331" s="127">
        <f aca="true" t="shared" si="243" ref="V331:V362">IF(ISERROR(IF(AND(J331&gt;1,R331=0),0%,IF(AND(J331=0,R331&gt;1),100%,U331/J331))),0,IF(AND(J331&gt;1,R331=0),0%,IF(AND(J331=0,R331&gt;1),100%,U331/J331)))</f>
        <v>0</v>
      </c>
      <c r="W331" s="127" t="e">
        <f aca="true" t="shared" si="244" ref="W331:W380">+IF($U$381&lt;1,U331/-$U$381,U331/$U$381)</f>
        <v>#DIV/0!</v>
      </c>
      <c r="X331" s="66"/>
      <c r="Y331" s="66"/>
      <c r="Z331" s="122">
        <f aca="true" t="shared" si="245" ref="Z331">+X331+Y331</f>
        <v>0</v>
      </c>
      <c r="AA331" s="64"/>
      <c r="AB331" s="70"/>
      <c r="AC331" s="126">
        <f aca="true" t="shared" si="246" ref="AC331:AC380">+Z331-R331</f>
        <v>0</v>
      </c>
      <c r="AD331" s="127">
        <f aca="true" t="shared" si="247" ref="AD331:AD380">IF(ISERROR(IF(AND(R331&gt;1,Z331=0),0%,IF(AND(R331=0,Z331&gt;1),100%,AC331/R331))),0,IF(AND(R331&gt;1,Z331=0),0%,IF(AND(R331=0,Z331&gt;1),100%,AC331/R331)))</f>
        <v>0</v>
      </c>
      <c r="AE331" s="127" t="e">
        <f aca="true" t="shared" si="248" ref="AE331:AE380">+IF($AC$381&lt;1,AC331/-$AC$381,AC331/$AC$381)</f>
        <v>#DIV/0!</v>
      </c>
    </row>
    <row r="332" spans="2:31" ht="15">
      <c r="B332" s="67"/>
      <c r="C332" s="67"/>
      <c r="D332" s="79" t="s">
        <v>537</v>
      </c>
      <c r="E332" s="80" t="s">
        <v>301</v>
      </c>
      <c r="F332" s="138">
        <f>+F333+F334+F335</f>
        <v>0</v>
      </c>
      <c r="G332" s="138">
        <f>+G333+G334+G335</f>
        <v>0</v>
      </c>
      <c r="H332" s="71"/>
      <c r="I332" s="71"/>
      <c r="J332" s="122">
        <f>+J333+J334+J335</f>
        <v>0</v>
      </c>
      <c r="K332" s="64"/>
      <c r="L332" s="70"/>
      <c r="M332" s="126">
        <f t="shared" si="238"/>
        <v>0</v>
      </c>
      <c r="N332" s="127">
        <f t="shared" si="239"/>
        <v>0</v>
      </c>
      <c r="O332" s="127">
        <f t="shared" si="240"/>
        <v>0</v>
      </c>
      <c r="P332" s="66"/>
      <c r="Q332" s="66"/>
      <c r="R332" s="122">
        <f>+R333+R334+R335</f>
        <v>0</v>
      </c>
      <c r="S332" s="64"/>
      <c r="T332" s="70"/>
      <c r="U332" s="126">
        <f t="shared" si="242"/>
        <v>0</v>
      </c>
      <c r="V332" s="127">
        <f t="shared" si="243"/>
        <v>0</v>
      </c>
      <c r="W332" s="127" t="e">
        <f t="shared" si="244"/>
        <v>#DIV/0!</v>
      </c>
      <c r="X332" s="66"/>
      <c r="Y332" s="66"/>
      <c r="Z332" s="122">
        <f>+Z333+Z334+Z335</f>
        <v>0</v>
      </c>
      <c r="AA332" s="64"/>
      <c r="AB332" s="70"/>
      <c r="AC332" s="126">
        <f t="shared" si="246"/>
        <v>0</v>
      </c>
      <c r="AD332" s="127">
        <f t="shared" si="247"/>
        <v>0</v>
      </c>
      <c r="AE332" s="127" t="e">
        <f t="shared" si="248"/>
        <v>#DIV/0!</v>
      </c>
    </row>
    <row r="333" spans="2:31" ht="15">
      <c r="B333" s="74"/>
      <c r="C333" s="74"/>
      <c r="D333" s="81" t="s">
        <v>538</v>
      </c>
      <c r="E333" s="82" t="s">
        <v>302</v>
      </c>
      <c r="F333" s="138"/>
      <c r="G333" s="138"/>
      <c r="H333" s="71"/>
      <c r="I333" s="71"/>
      <c r="J333" s="122">
        <f aca="true" t="shared" si="249" ref="J333:J335">+H333+I333</f>
        <v>0</v>
      </c>
      <c r="K333" s="64"/>
      <c r="L333" s="70"/>
      <c r="M333" s="126">
        <f t="shared" si="238"/>
        <v>0</v>
      </c>
      <c r="N333" s="127">
        <f t="shared" si="239"/>
        <v>0</v>
      </c>
      <c r="O333" s="127">
        <f t="shared" si="240"/>
        <v>0</v>
      </c>
      <c r="P333" s="66"/>
      <c r="Q333" s="66"/>
      <c r="R333" s="122">
        <f aca="true" t="shared" si="250" ref="R333:R335">+P333+Q333</f>
        <v>0</v>
      </c>
      <c r="S333" s="64"/>
      <c r="T333" s="70"/>
      <c r="U333" s="126">
        <f t="shared" si="242"/>
        <v>0</v>
      </c>
      <c r="V333" s="127">
        <f t="shared" si="243"/>
        <v>0</v>
      </c>
      <c r="W333" s="127" t="e">
        <f t="shared" si="244"/>
        <v>#DIV/0!</v>
      </c>
      <c r="X333" s="66"/>
      <c r="Y333" s="66"/>
      <c r="Z333" s="122">
        <f aca="true" t="shared" si="251" ref="Z333:Z335">+X333+Y333</f>
        <v>0</v>
      </c>
      <c r="AA333" s="64"/>
      <c r="AB333" s="70"/>
      <c r="AC333" s="126">
        <f t="shared" si="246"/>
        <v>0</v>
      </c>
      <c r="AD333" s="127">
        <f t="shared" si="247"/>
        <v>0</v>
      </c>
      <c r="AE333" s="127" t="e">
        <f t="shared" si="248"/>
        <v>#DIV/0!</v>
      </c>
    </row>
    <row r="334" spans="2:31" ht="15">
      <c r="B334" s="74"/>
      <c r="C334" s="74"/>
      <c r="D334" s="81" t="s">
        <v>539</v>
      </c>
      <c r="E334" s="82" t="s">
        <v>303</v>
      </c>
      <c r="F334" s="138"/>
      <c r="G334" s="138"/>
      <c r="H334" s="71"/>
      <c r="I334" s="71"/>
      <c r="J334" s="122">
        <f t="shared" si="249"/>
        <v>0</v>
      </c>
      <c r="K334" s="64"/>
      <c r="L334" s="70"/>
      <c r="M334" s="126">
        <f t="shared" si="238"/>
        <v>0</v>
      </c>
      <c r="N334" s="127">
        <f t="shared" si="239"/>
        <v>0</v>
      </c>
      <c r="O334" s="127">
        <f t="shared" si="240"/>
        <v>0</v>
      </c>
      <c r="P334" s="66"/>
      <c r="Q334" s="66"/>
      <c r="R334" s="122">
        <f t="shared" si="250"/>
        <v>0</v>
      </c>
      <c r="S334" s="64"/>
      <c r="T334" s="70"/>
      <c r="U334" s="126">
        <f t="shared" si="242"/>
        <v>0</v>
      </c>
      <c r="V334" s="127">
        <f t="shared" si="243"/>
        <v>0</v>
      </c>
      <c r="W334" s="127" t="e">
        <f t="shared" si="244"/>
        <v>#DIV/0!</v>
      </c>
      <c r="X334" s="66"/>
      <c r="Y334" s="66"/>
      <c r="Z334" s="122">
        <f t="shared" si="251"/>
        <v>0</v>
      </c>
      <c r="AA334" s="64"/>
      <c r="AB334" s="70"/>
      <c r="AC334" s="126">
        <f t="shared" si="246"/>
        <v>0</v>
      </c>
      <c r="AD334" s="127">
        <f t="shared" si="247"/>
        <v>0</v>
      </c>
      <c r="AE334" s="127" t="e">
        <f t="shared" si="248"/>
        <v>#DIV/0!</v>
      </c>
    </row>
    <row r="335" spans="2:31" ht="15">
      <c r="B335" s="74"/>
      <c r="C335" s="74"/>
      <c r="D335" s="81" t="s">
        <v>540</v>
      </c>
      <c r="E335" s="82" t="s">
        <v>304</v>
      </c>
      <c r="F335" s="138"/>
      <c r="G335" s="138"/>
      <c r="H335" s="71"/>
      <c r="I335" s="71"/>
      <c r="J335" s="122">
        <f t="shared" si="249"/>
        <v>0</v>
      </c>
      <c r="K335" s="64"/>
      <c r="L335" s="70"/>
      <c r="M335" s="126">
        <f t="shared" si="238"/>
        <v>0</v>
      </c>
      <c r="N335" s="127">
        <f t="shared" si="239"/>
        <v>0</v>
      </c>
      <c r="O335" s="127">
        <f t="shared" si="240"/>
        <v>0</v>
      </c>
      <c r="P335" s="66"/>
      <c r="Q335" s="66"/>
      <c r="R335" s="122">
        <f t="shared" si="250"/>
        <v>0</v>
      </c>
      <c r="S335" s="64"/>
      <c r="T335" s="70"/>
      <c r="U335" s="126">
        <f t="shared" si="242"/>
        <v>0</v>
      </c>
      <c r="V335" s="127">
        <f t="shared" si="243"/>
        <v>0</v>
      </c>
      <c r="W335" s="127" t="e">
        <f t="shared" si="244"/>
        <v>#DIV/0!</v>
      </c>
      <c r="X335" s="66"/>
      <c r="Y335" s="66"/>
      <c r="Z335" s="122">
        <f t="shared" si="251"/>
        <v>0</v>
      </c>
      <c r="AA335" s="64"/>
      <c r="AB335" s="70"/>
      <c r="AC335" s="126">
        <f t="shared" si="246"/>
        <v>0</v>
      </c>
      <c r="AD335" s="127">
        <f t="shared" si="247"/>
        <v>0</v>
      </c>
      <c r="AE335" s="127" t="e">
        <f t="shared" si="248"/>
        <v>#DIV/0!</v>
      </c>
    </row>
    <row r="336" spans="2:31" ht="15">
      <c r="B336" s="74"/>
      <c r="C336" s="74"/>
      <c r="D336" s="68" t="s">
        <v>271</v>
      </c>
      <c r="E336" s="69" t="s">
        <v>163</v>
      </c>
      <c r="F336" s="143">
        <f>+F337+F345</f>
        <v>0</v>
      </c>
      <c r="G336" s="143">
        <f>+G337+G345</f>
        <v>0</v>
      </c>
      <c r="H336" s="71"/>
      <c r="I336" s="71"/>
      <c r="J336" s="122">
        <f>+J337+J345</f>
        <v>0</v>
      </c>
      <c r="K336" s="64"/>
      <c r="L336" s="70"/>
      <c r="M336" s="126">
        <f t="shared" si="238"/>
        <v>0</v>
      </c>
      <c r="N336" s="127">
        <f t="shared" si="239"/>
        <v>0</v>
      </c>
      <c r="O336" s="127">
        <f t="shared" si="240"/>
        <v>0</v>
      </c>
      <c r="P336" s="66"/>
      <c r="Q336" s="66"/>
      <c r="R336" s="122">
        <f>+R337+R345</f>
        <v>0</v>
      </c>
      <c r="S336" s="64"/>
      <c r="T336" s="70"/>
      <c r="U336" s="126">
        <f t="shared" si="242"/>
        <v>0</v>
      </c>
      <c r="V336" s="127">
        <f t="shared" si="243"/>
        <v>0</v>
      </c>
      <c r="W336" s="127" t="e">
        <f t="shared" si="244"/>
        <v>#DIV/0!</v>
      </c>
      <c r="X336" s="66"/>
      <c r="Y336" s="66"/>
      <c r="Z336" s="122">
        <f>+Z337+Z345</f>
        <v>0</v>
      </c>
      <c r="AA336" s="64"/>
      <c r="AB336" s="70"/>
      <c r="AC336" s="126">
        <f t="shared" si="246"/>
        <v>0</v>
      </c>
      <c r="AD336" s="127">
        <f t="shared" si="247"/>
        <v>0</v>
      </c>
      <c r="AE336" s="127" t="e">
        <f t="shared" si="248"/>
        <v>#DIV/0!</v>
      </c>
    </row>
    <row r="337" spans="2:31" ht="15">
      <c r="B337" s="74"/>
      <c r="C337" s="74"/>
      <c r="D337" s="72" t="s">
        <v>272</v>
      </c>
      <c r="E337" s="73" t="s">
        <v>164</v>
      </c>
      <c r="F337" s="143">
        <f>+F338+F339+F342</f>
        <v>0</v>
      </c>
      <c r="G337" s="143">
        <f>+G338+G339+G342</f>
        <v>0</v>
      </c>
      <c r="H337" s="71"/>
      <c r="I337" s="71"/>
      <c r="J337" s="122">
        <f>+J338+J339+J342</f>
        <v>0</v>
      </c>
      <c r="K337" s="64"/>
      <c r="L337" s="70"/>
      <c r="M337" s="126">
        <f t="shared" si="238"/>
        <v>0</v>
      </c>
      <c r="N337" s="127">
        <f t="shared" si="239"/>
        <v>0</v>
      </c>
      <c r="O337" s="127">
        <f t="shared" si="240"/>
        <v>0</v>
      </c>
      <c r="P337" s="66"/>
      <c r="Q337" s="66"/>
      <c r="R337" s="122">
        <f>+R338+R339+R342</f>
        <v>0</v>
      </c>
      <c r="S337" s="64"/>
      <c r="T337" s="70"/>
      <c r="U337" s="126">
        <f t="shared" si="242"/>
        <v>0</v>
      </c>
      <c r="V337" s="127">
        <f t="shared" si="243"/>
        <v>0</v>
      </c>
      <c r="W337" s="127" t="e">
        <f t="shared" si="244"/>
        <v>#DIV/0!</v>
      </c>
      <c r="X337" s="66"/>
      <c r="Y337" s="66"/>
      <c r="Z337" s="122">
        <f>+Z338+Z339+Z342</f>
        <v>0</v>
      </c>
      <c r="AA337" s="64"/>
      <c r="AB337" s="70"/>
      <c r="AC337" s="126">
        <f t="shared" si="246"/>
        <v>0</v>
      </c>
      <c r="AD337" s="127">
        <f t="shared" si="247"/>
        <v>0</v>
      </c>
      <c r="AE337" s="127" t="e">
        <f t="shared" si="248"/>
        <v>#DIV/0!</v>
      </c>
    </row>
    <row r="338" spans="2:31" ht="15">
      <c r="B338" s="74"/>
      <c r="C338" s="74"/>
      <c r="D338" s="75" t="s">
        <v>273</v>
      </c>
      <c r="E338" s="98" t="s">
        <v>165</v>
      </c>
      <c r="F338" s="151"/>
      <c r="G338" s="151"/>
      <c r="H338" s="71"/>
      <c r="I338" s="71"/>
      <c r="J338" s="122">
        <f aca="true" t="shared" si="252" ref="J338">+H338+I338</f>
        <v>0</v>
      </c>
      <c r="K338" s="64"/>
      <c r="L338" s="70"/>
      <c r="M338" s="126">
        <f t="shared" si="238"/>
        <v>0</v>
      </c>
      <c r="N338" s="127">
        <f t="shared" si="239"/>
        <v>0</v>
      </c>
      <c r="O338" s="127">
        <f t="shared" si="240"/>
        <v>0</v>
      </c>
      <c r="P338" s="66"/>
      <c r="Q338" s="66"/>
      <c r="R338" s="122">
        <f aca="true" t="shared" si="253" ref="R338">+P338+Q338</f>
        <v>0</v>
      </c>
      <c r="S338" s="64"/>
      <c r="T338" s="70"/>
      <c r="U338" s="126">
        <f t="shared" si="242"/>
        <v>0</v>
      </c>
      <c r="V338" s="127">
        <f t="shared" si="243"/>
        <v>0</v>
      </c>
      <c r="W338" s="127" t="e">
        <f t="shared" si="244"/>
        <v>#DIV/0!</v>
      </c>
      <c r="X338" s="66"/>
      <c r="Y338" s="66"/>
      <c r="Z338" s="122">
        <f aca="true" t="shared" si="254" ref="Z338">+X338+Y338</f>
        <v>0</v>
      </c>
      <c r="AA338" s="64"/>
      <c r="AB338" s="70"/>
      <c r="AC338" s="126">
        <f t="shared" si="246"/>
        <v>0</v>
      </c>
      <c r="AD338" s="127">
        <f t="shared" si="247"/>
        <v>0</v>
      </c>
      <c r="AE338" s="127" t="e">
        <f t="shared" si="248"/>
        <v>#DIV/0!</v>
      </c>
    </row>
    <row r="339" spans="2:31" ht="15">
      <c r="B339" s="67"/>
      <c r="C339" s="67"/>
      <c r="D339" s="77" t="s">
        <v>274</v>
      </c>
      <c r="E339" s="78" t="s">
        <v>166</v>
      </c>
      <c r="F339" s="138">
        <f>+F340+F341</f>
        <v>0</v>
      </c>
      <c r="G339" s="138">
        <f>+G340+G341</f>
        <v>0</v>
      </c>
      <c r="H339" s="71"/>
      <c r="I339" s="71"/>
      <c r="J339" s="122">
        <f>+J340+J341</f>
        <v>0</v>
      </c>
      <c r="K339" s="64"/>
      <c r="L339" s="70"/>
      <c r="M339" s="126">
        <f t="shared" si="238"/>
        <v>0</v>
      </c>
      <c r="N339" s="127">
        <f t="shared" si="239"/>
        <v>0</v>
      </c>
      <c r="O339" s="127">
        <f t="shared" si="240"/>
        <v>0</v>
      </c>
      <c r="P339" s="66"/>
      <c r="Q339" s="66"/>
      <c r="R339" s="122">
        <f>+R340+R341</f>
        <v>0</v>
      </c>
      <c r="S339" s="64"/>
      <c r="T339" s="70"/>
      <c r="U339" s="126">
        <f t="shared" si="242"/>
        <v>0</v>
      </c>
      <c r="V339" s="127">
        <f t="shared" si="243"/>
        <v>0</v>
      </c>
      <c r="W339" s="127" t="e">
        <f t="shared" si="244"/>
        <v>#DIV/0!</v>
      </c>
      <c r="X339" s="66"/>
      <c r="Y339" s="66"/>
      <c r="Z339" s="122">
        <f>+Z340+Z341</f>
        <v>0</v>
      </c>
      <c r="AA339" s="64"/>
      <c r="AB339" s="70"/>
      <c r="AC339" s="126">
        <f t="shared" si="246"/>
        <v>0</v>
      </c>
      <c r="AD339" s="127">
        <f t="shared" si="247"/>
        <v>0</v>
      </c>
      <c r="AE339" s="127" t="e">
        <f t="shared" si="248"/>
        <v>#DIV/0!</v>
      </c>
    </row>
    <row r="340" spans="2:31" ht="15">
      <c r="B340" s="74"/>
      <c r="C340" s="74"/>
      <c r="D340" s="94" t="s">
        <v>275</v>
      </c>
      <c r="E340" s="76" t="s">
        <v>167</v>
      </c>
      <c r="F340" s="138"/>
      <c r="G340" s="138"/>
      <c r="H340" s="71"/>
      <c r="I340" s="71"/>
      <c r="J340" s="122">
        <f aca="true" t="shared" si="255" ref="J340:J341">+H340+I340</f>
        <v>0</v>
      </c>
      <c r="K340" s="64"/>
      <c r="L340" s="70"/>
      <c r="M340" s="126">
        <f t="shared" si="238"/>
        <v>0</v>
      </c>
      <c r="N340" s="127">
        <f t="shared" si="239"/>
        <v>0</v>
      </c>
      <c r="O340" s="127">
        <f t="shared" si="240"/>
        <v>0</v>
      </c>
      <c r="P340" s="66"/>
      <c r="Q340" s="66"/>
      <c r="R340" s="122">
        <f aca="true" t="shared" si="256" ref="R340:R341">+P340+Q340</f>
        <v>0</v>
      </c>
      <c r="S340" s="64"/>
      <c r="T340" s="70"/>
      <c r="U340" s="126">
        <f t="shared" si="242"/>
        <v>0</v>
      </c>
      <c r="V340" s="127">
        <f t="shared" si="243"/>
        <v>0</v>
      </c>
      <c r="W340" s="127" t="e">
        <f t="shared" si="244"/>
        <v>#DIV/0!</v>
      </c>
      <c r="X340" s="66"/>
      <c r="Y340" s="66"/>
      <c r="Z340" s="122">
        <f aca="true" t="shared" si="257" ref="Z340:Z341">+X340+Y340</f>
        <v>0</v>
      </c>
      <c r="AA340" s="64"/>
      <c r="AB340" s="70"/>
      <c r="AC340" s="126">
        <f t="shared" si="246"/>
        <v>0</v>
      </c>
      <c r="AD340" s="127">
        <f t="shared" si="247"/>
        <v>0</v>
      </c>
      <c r="AE340" s="127" t="e">
        <f t="shared" si="248"/>
        <v>#DIV/0!</v>
      </c>
    </row>
    <row r="341" spans="2:31" ht="15">
      <c r="B341" s="74"/>
      <c r="C341" s="74"/>
      <c r="D341" s="94" t="s">
        <v>541</v>
      </c>
      <c r="E341" s="76" t="s">
        <v>168</v>
      </c>
      <c r="F341" s="138"/>
      <c r="G341" s="138"/>
      <c r="H341" s="71"/>
      <c r="I341" s="71"/>
      <c r="J341" s="122">
        <f t="shared" si="255"/>
        <v>0</v>
      </c>
      <c r="K341" s="64"/>
      <c r="L341" s="70"/>
      <c r="M341" s="126">
        <f t="shared" si="238"/>
        <v>0</v>
      </c>
      <c r="N341" s="127">
        <f t="shared" si="239"/>
        <v>0</v>
      </c>
      <c r="O341" s="127">
        <f t="shared" si="240"/>
        <v>0</v>
      </c>
      <c r="P341" s="66"/>
      <c r="Q341" s="66"/>
      <c r="R341" s="122">
        <f t="shared" si="256"/>
        <v>0</v>
      </c>
      <c r="S341" s="64"/>
      <c r="T341" s="70"/>
      <c r="U341" s="126">
        <f t="shared" si="242"/>
        <v>0</v>
      </c>
      <c r="V341" s="127">
        <f t="shared" si="243"/>
        <v>0</v>
      </c>
      <c r="W341" s="127" t="e">
        <f t="shared" si="244"/>
        <v>#DIV/0!</v>
      </c>
      <c r="X341" s="66"/>
      <c r="Y341" s="66"/>
      <c r="Z341" s="122">
        <f t="shared" si="257"/>
        <v>0</v>
      </c>
      <c r="AA341" s="64"/>
      <c r="AB341" s="70"/>
      <c r="AC341" s="126">
        <f t="shared" si="246"/>
        <v>0</v>
      </c>
      <c r="AD341" s="127">
        <f t="shared" si="247"/>
        <v>0</v>
      </c>
      <c r="AE341" s="127" t="e">
        <f t="shared" si="248"/>
        <v>#DIV/0!</v>
      </c>
    </row>
    <row r="342" spans="2:31" ht="15">
      <c r="B342" s="74"/>
      <c r="C342" s="74"/>
      <c r="D342" s="77" t="s">
        <v>276</v>
      </c>
      <c r="E342" s="78" t="s">
        <v>169</v>
      </c>
      <c r="F342" s="138">
        <f>+F343+F344</f>
        <v>0</v>
      </c>
      <c r="G342" s="138">
        <f>+G343+G344</f>
        <v>0</v>
      </c>
      <c r="H342" s="71"/>
      <c r="I342" s="71"/>
      <c r="J342" s="122">
        <f>+J343+J344</f>
        <v>0</v>
      </c>
      <c r="K342" s="64"/>
      <c r="L342" s="70"/>
      <c r="M342" s="126">
        <f t="shared" si="238"/>
        <v>0</v>
      </c>
      <c r="N342" s="127">
        <f t="shared" si="239"/>
        <v>0</v>
      </c>
      <c r="O342" s="127">
        <f t="shared" si="240"/>
        <v>0</v>
      </c>
      <c r="P342" s="66"/>
      <c r="Q342" s="66"/>
      <c r="R342" s="122">
        <f>+R343+R344</f>
        <v>0</v>
      </c>
      <c r="S342" s="64"/>
      <c r="T342" s="70"/>
      <c r="U342" s="126">
        <f t="shared" si="242"/>
        <v>0</v>
      </c>
      <c r="V342" s="127">
        <f t="shared" si="243"/>
        <v>0</v>
      </c>
      <c r="W342" s="127" t="e">
        <f t="shared" si="244"/>
        <v>#DIV/0!</v>
      </c>
      <c r="X342" s="66"/>
      <c r="Y342" s="66"/>
      <c r="Z342" s="122">
        <f>+Z343+Z344</f>
        <v>0</v>
      </c>
      <c r="AA342" s="64"/>
      <c r="AB342" s="70"/>
      <c r="AC342" s="126">
        <f t="shared" si="246"/>
        <v>0</v>
      </c>
      <c r="AD342" s="127">
        <f t="shared" si="247"/>
        <v>0</v>
      </c>
      <c r="AE342" s="127" t="e">
        <f t="shared" si="248"/>
        <v>#DIV/0!</v>
      </c>
    </row>
    <row r="343" spans="2:31" ht="15">
      <c r="B343" s="74"/>
      <c r="C343" s="74"/>
      <c r="D343" s="75" t="s">
        <v>542</v>
      </c>
      <c r="E343" s="76" t="s">
        <v>160</v>
      </c>
      <c r="F343" s="138"/>
      <c r="G343" s="138"/>
      <c r="H343" s="71"/>
      <c r="I343" s="71"/>
      <c r="J343" s="122">
        <f aca="true" t="shared" si="258" ref="J343:J344">+H343+I343</f>
        <v>0</v>
      </c>
      <c r="K343" s="64"/>
      <c r="L343" s="70"/>
      <c r="M343" s="126">
        <f t="shared" si="238"/>
        <v>0</v>
      </c>
      <c r="N343" s="127">
        <f t="shared" si="239"/>
        <v>0</v>
      </c>
      <c r="O343" s="127">
        <f t="shared" si="240"/>
        <v>0</v>
      </c>
      <c r="P343" s="66"/>
      <c r="Q343" s="66"/>
      <c r="R343" s="122">
        <f aca="true" t="shared" si="259" ref="R343:R344">+P343+Q343</f>
        <v>0</v>
      </c>
      <c r="S343" s="64"/>
      <c r="T343" s="70"/>
      <c r="U343" s="126">
        <f t="shared" si="242"/>
        <v>0</v>
      </c>
      <c r="V343" s="127">
        <f t="shared" si="243"/>
        <v>0</v>
      </c>
      <c r="W343" s="127" t="e">
        <f t="shared" si="244"/>
        <v>#DIV/0!</v>
      </c>
      <c r="X343" s="66"/>
      <c r="Y343" s="66"/>
      <c r="Z343" s="122">
        <f aca="true" t="shared" si="260" ref="Z343:Z344">+X343+Y343</f>
        <v>0</v>
      </c>
      <c r="AA343" s="64"/>
      <c r="AB343" s="70"/>
      <c r="AC343" s="126">
        <f t="shared" si="246"/>
        <v>0</v>
      </c>
      <c r="AD343" s="127">
        <f t="shared" si="247"/>
        <v>0</v>
      </c>
      <c r="AE343" s="127" t="e">
        <f t="shared" si="248"/>
        <v>#DIV/0!</v>
      </c>
    </row>
    <row r="344" spans="2:31" ht="15">
      <c r="B344" s="74"/>
      <c r="C344" s="74"/>
      <c r="D344" s="75" t="s">
        <v>543</v>
      </c>
      <c r="E344" s="76" t="s">
        <v>162</v>
      </c>
      <c r="F344" s="138"/>
      <c r="G344" s="138"/>
      <c r="H344" s="71"/>
      <c r="I344" s="71"/>
      <c r="J344" s="122">
        <f t="shared" si="258"/>
        <v>0</v>
      </c>
      <c r="K344" s="64"/>
      <c r="L344" s="70"/>
      <c r="M344" s="126">
        <f t="shared" si="238"/>
        <v>0</v>
      </c>
      <c r="N344" s="127">
        <f t="shared" si="239"/>
        <v>0</v>
      </c>
      <c r="O344" s="127">
        <f t="shared" si="240"/>
        <v>0</v>
      </c>
      <c r="P344" s="66"/>
      <c r="Q344" s="66"/>
      <c r="R344" s="122">
        <f t="shared" si="259"/>
        <v>0</v>
      </c>
      <c r="S344" s="64"/>
      <c r="T344" s="70"/>
      <c r="U344" s="126">
        <f t="shared" si="242"/>
        <v>0</v>
      </c>
      <c r="V344" s="127">
        <f t="shared" si="243"/>
        <v>0</v>
      </c>
      <c r="W344" s="127" t="e">
        <f t="shared" si="244"/>
        <v>#DIV/0!</v>
      </c>
      <c r="X344" s="66"/>
      <c r="Y344" s="66"/>
      <c r="Z344" s="122">
        <f t="shared" si="260"/>
        <v>0</v>
      </c>
      <c r="AA344" s="64"/>
      <c r="AB344" s="70"/>
      <c r="AC344" s="126">
        <f t="shared" si="246"/>
        <v>0</v>
      </c>
      <c r="AD344" s="127">
        <f t="shared" si="247"/>
        <v>0</v>
      </c>
      <c r="AE344" s="127" t="e">
        <f t="shared" si="248"/>
        <v>#DIV/0!</v>
      </c>
    </row>
    <row r="345" spans="2:31" ht="15">
      <c r="B345" s="74"/>
      <c r="C345" s="74"/>
      <c r="D345" s="72" t="s">
        <v>544</v>
      </c>
      <c r="E345" s="73" t="s">
        <v>170</v>
      </c>
      <c r="F345" s="143">
        <f>+F346+F349+F350+F353</f>
        <v>0</v>
      </c>
      <c r="G345" s="143">
        <f>+G346+G349+G350+G353</f>
        <v>0</v>
      </c>
      <c r="H345" s="71"/>
      <c r="I345" s="71"/>
      <c r="J345" s="122">
        <f>+J346+J349+J350+J353</f>
        <v>0</v>
      </c>
      <c r="K345" s="64"/>
      <c r="L345" s="70"/>
      <c r="M345" s="126">
        <f t="shared" si="238"/>
        <v>0</v>
      </c>
      <c r="N345" s="127">
        <f t="shared" si="239"/>
        <v>0</v>
      </c>
      <c r="O345" s="127">
        <f t="shared" si="240"/>
        <v>0</v>
      </c>
      <c r="P345" s="66"/>
      <c r="Q345" s="66"/>
      <c r="R345" s="122">
        <f>+R346+R349+R350+R353</f>
        <v>0</v>
      </c>
      <c r="S345" s="64"/>
      <c r="T345" s="70"/>
      <c r="U345" s="126">
        <f t="shared" si="242"/>
        <v>0</v>
      </c>
      <c r="V345" s="127">
        <f t="shared" si="243"/>
        <v>0</v>
      </c>
      <c r="W345" s="127" t="e">
        <f t="shared" si="244"/>
        <v>#DIV/0!</v>
      </c>
      <c r="X345" s="66"/>
      <c r="Y345" s="66"/>
      <c r="Z345" s="122">
        <f>+Z346+Z349+Z350+Z353</f>
        <v>0</v>
      </c>
      <c r="AA345" s="64"/>
      <c r="AB345" s="70"/>
      <c r="AC345" s="126">
        <f t="shared" si="246"/>
        <v>0</v>
      </c>
      <c r="AD345" s="127">
        <f t="shared" si="247"/>
        <v>0</v>
      </c>
      <c r="AE345" s="127" t="e">
        <f t="shared" si="248"/>
        <v>#DIV/0!</v>
      </c>
    </row>
    <row r="346" spans="2:31" ht="15">
      <c r="B346" s="67"/>
      <c r="C346" s="67"/>
      <c r="D346" s="77" t="s">
        <v>545</v>
      </c>
      <c r="E346" s="78" t="s">
        <v>171</v>
      </c>
      <c r="F346" s="138">
        <f>+F347+F348</f>
        <v>0</v>
      </c>
      <c r="G346" s="138">
        <f>+G347+G348</f>
        <v>0</v>
      </c>
      <c r="H346" s="71"/>
      <c r="I346" s="71"/>
      <c r="J346" s="122">
        <f>+J347+J348</f>
        <v>0</v>
      </c>
      <c r="K346" s="64"/>
      <c r="L346" s="70"/>
      <c r="M346" s="126">
        <f t="shared" si="238"/>
        <v>0</v>
      </c>
      <c r="N346" s="127">
        <f t="shared" si="239"/>
        <v>0</v>
      </c>
      <c r="O346" s="127">
        <f t="shared" si="240"/>
        <v>0</v>
      </c>
      <c r="P346" s="66"/>
      <c r="Q346" s="66"/>
      <c r="R346" s="122">
        <f>+R347+R348</f>
        <v>0</v>
      </c>
      <c r="S346" s="64"/>
      <c r="T346" s="70"/>
      <c r="U346" s="126">
        <f t="shared" si="242"/>
        <v>0</v>
      </c>
      <c r="V346" s="127">
        <f t="shared" si="243"/>
        <v>0</v>
      </c>
      <c r="W346" s="127" t="e">
        <f t="shared" si="244"/>
        <v>#DIV/0!</v>
      </c>
      <c r="X346" s="66"/>
      <c r="Y346" s="66"/>
      <c r="Z346" s="122">
        <f>+Z347+Z348</f>
        <v>0</v>
      </c>
      <c r="AA346" s="64"/>
      <c r="AB346" s="70"/>
      <c r="AC346" s="126">
        <f t="shared" si="246"/>
        <v>0</v>
      </c>
      <c r="AD346" s="127">
        <f t="shared" si="247"/>
        <v>0</v>
      </c>
      <c r="AE346" s="127" t="e">
        <f t="shared" si="248"/>
        <v>#DIV/0!</v>
      </c>
    </row>
    <row r="347" spans="2:31" ht="15">
      <c r="B347" s="99"/>
      <c r="C347" s="99"/>
      <c r="D347" s="75" t="s">
        <v>546</v>
      </c>
      <c r="E347" s="76" t="s">
        <v>172</v>
      </c>
      <c r="F347" s="138"/>
      <c r="G347" s="138"/>
      <c r="H347" s="71"/>
      <c r="I347" s="71"/>
      <c r="J347" s="122">
        <f aca="true" t="shared" si="261" ref="J347:J349">+H347+I347</f>
        <v>0</v>
      </c>
      <c r="K347" s="64"/>
      <c r="L347" s="70"/>
      <c r="M347" s="126">
        <f t="shared" si="238"/>
        <v>0</v>
      </c>
      <c r="N347" s="127">
        <f t="shared" si="239"/>
        <v>0</v>
      </c>
      <c r="O347" s="127">
        <f t="shared" si="240"/>
        <v>0</v>
      </c>
      <c r="P347" s="66"/>
      <c r="Q347" s="66"/>
      <c r="R347" s="122">
        <f aca="true" t="shared" si="262" ref="R347:R349">+P347+Q347</f>
        <v>0</v>
      </c>
      <c r="S347" s="64"/>
      <c r="T347" s="70"/>
      <c r="U347" s="126">
        <f t="shared" si="242"/>
        <v>0</v>
      </c>
      <c r="V347" s="127">
        <f t="shared" si="243"/>
        <v>0</v>
      </c>
      <c r="W347" s="127" t="e">
        <f t="shared" si="244"/>
        <v>#DIV/0!</v>
      </c>
      <c r="X347" s="66"/>
      <c r="Y347" s="66"/>
      <c r="Z347" s="122">
        <f aca="true" t="shared" si="263" ref="Z347:Z349">+X347+Y347</f>
        <v>0</v>
      </c>
      <c r="AA347" s="64"/>
      <c r="AB347" s="70"/>
      <c r="AC347" s="126">
        <f t="shared" si="246"/>
        <v>0</v>
      </c>
      <c r="AD347" s="127">
        <f t="shared" si="247"/>
        <v>0</v>
      </c>
      <c r="AE347" s="127" t="e">
        <f t="shared" si="248"/>
        <v>#DIV/0!</v>
      </c>
    </row>
    <row r="348" spans="2:31" ht="15">
      <c r="B348" s="99"/>
      <c r="C348" s="99"/>
      <c r="D348" s="75" t="s">
        <v>547</v>
      </c>
      <c r="E348" s="76" t="s">
        <v>173</v>
      </c>
      <c r="F348" s="138"/>
      <c r="G348" s="138"/>
      <c r="H348" s="71"/>
      <c r="I348" s="71"/>
      <c r="J348" s="122">
        <f t="shared" si="261"/>
        <v>0</v>
      </c>
      <c r="K348" s="64"/>
      <c r="L348" s="70"/>
      <c r="M348" s="126">
        <f t="shared" si="238"/>
        <v>0</v>
      </c>
      <c r="N348" s="127">
        <f t="shared" si="239"/>
        <v>0</v>
      </c>
      <c r="O348" s="127">
        <f t="shared" si="240"/>
        <v>0</v>
      </c>
      <c r="P348" s="66"/>
      <c r="Q348" s="66"/>
      <c r="R348" s="122">
        <f t="shared" si="262"/>
        <v>0</v>
      </c>
      <c r="S348" s="64"/>
      <c r="T348" s="70"/>
      <c r="U348" s="126">
        <f t="shared" si="242"/>
        <v>0</v>
      </c>
      <c r="V348" s="127">
        <f t="shared" si="243"/>
        <v>0</v>
      </c>
      <c r="W348" s="127" t="e">
        <f t="shared" si="244"/>
        <v>#DIV/0!</v>
      </c>
      <c r="X348" s="66"/>
      <c r="Y348" s="66"/>
      <c r="Z348" s="122">
        <f t="shared" si="263"/>
        <v>0</v>
      </c>
      <c r="AA348" s="64"/>
      <c r="AB348" s="70"/>
      <c r="AC348" s="126">
        <f t="shared" si="246"/>
        <v>0</v>
      </c>
      <c r="AD348" s="127">
        <f t="shared" si="247"/>
        <v>0</v>
      </c>
      <c r="AE348" s="127" t="e">
        <f t="shared" si="248"/>
        <v>#DIV/0!</v>
      </c>
    </row>
    <row r="349" spans="2:31" ht="15">
      <c r="B349" s="67"/>
      <c r="C349" s="67"/>
      <c r="D349" s="75" t="s">
        <v>548</v>
      </c>
      <c r="E349" s="76" t="s">
        <v>174</v>
      </c>
      <c r="F349" s="138"/>
      <c r="G349" s="138"/>
      <c r="H349" s="71"/>
      <c r="I349" s="71"/>
      <c r="J349" s="122">
        <f t="shared" si="261"/>
        <v>0</v>
      </c>
      <c r="K349" s="64"/>
      <c r="L349" s="70"/>
      <c r="M349" s="126">
        <f t="shared" si="238"/>
        <v>0</v>
      </c>
      <c r="N349" s="127">
        <f t="shared" si="239"/>
        <v>0</v>
      </c>
      <c r="O349" s="127">
        <f t="shared" si="240"/>
        <v>0</v>
      </c>
      <c r="P349" s="66"/>
      <c r="Q349" s="66"/>
      <c r="R349" s="122">
        <f t="shared" si="262"/>
        <v>0</v>
      </c>
      <c r="S349" s="64"/>
      <c r="T349" s="70"/>
      <c r="U349" s="126">
        <f t="shared" si="242"/>
        <v>0</v>
      </c>
      <c r="V349" s="127">
        <f t="shared" si="243"/>
        <v>0</v>
      </c>
      <c r="W349" s="127" t="e">
        <f t="shared" si="244"/>
        <v>#DIV/0!</v>
      </c>
      <c r="X349" s="66"/>
      <c r="Y349" s="66"/>
      <c r="Z349" s="122">
        <f t="shared" si="263"/>
        <v>0</v>
      </c>
      <c r="AA349" s="64"/>
      <c r="AB349" s="70"/>
      <c r="AC349" s="126">
        <f t="shared" si="246"/>
        <v>0</v>
      </c>
      <c r="AD349" s="127">
        <f t="shared" si="247"/>
        <v>0</v>
      </c>
      <c r="AE349" s="127" t="e">
        <f t="shared" si="248"/>
        <v>#DIV/0!</v>
      </c>
    </row>
    <row r="350" spans="2:31" ht="15">
      <c r="B350" s="100"/>
      <c r="C350" s="100"/>
      <c r="D350" s="77" t="s">
        <v>549</v>
      </c>
      <c r="E350" s="78" t="s">
        <v>175</v>
      </c>
      <c r="F350" s="138">
        <f>+F351+F352</f>
        <v>0</v>
      </c>
      <c r="G350" s="138">
        <f>+G351+G352</f>
        <v>0</v>
      </c>
      <c r="H350" s="71"/>
      <c r="I350" s="71"/>
      <c r="J350" s="122">
        <f>+J351+J352</f>
        <v>0</v>
      </c>
      <c r="K350" s="64"/>
      <c r="L350" s="70"/>
      <c r="M350" s="126">
        <f t="shared" si="238"/>
        <v>0</v>
      </c>
      <c r="N350" s="127">
        <f t="shared" si="239"/>
        <v>0</v>
      </c>
      <c r="O350" s="127">
        <f t="shared" si="240"/>
        <v>0</v>
      </c>
      <c r="P350" s="66"/>
      <c r="Q350" s="66"/>
      <c r="R350" s="122">
        <f>+R351+R352</f>
        <v>0</v>
      </c>
      <c r="S350" s="64"/>
      <c r="T350" s="70"/>
      <c r="U350" s="126">
        <f t="shared" si="242"/>
        <v>0</v>
      </c>
      <c r="V350" s="127">
        <f t="shared" si="243"/>
        <v>0</v>
      </c>
      <c r="W350" s="127" t="e">
        <f t="shared" si="244"/>
        <v>#DIV/0!</v>
      </c>
      <c r="X350" s="66"/>
      <c r="Y350" s="66"/>
      <c r="Z350" s="122">
        <f>+Z351+Z352</f>
        <v>0</v>
      </c>
      <c r="AA350" s="64"/>
      <c r="AB350" s="70"/>
      <c r="AC350" s="126">
        <f t="shared" si="246"/>
        <v>0</v>
      </c>
      <c r="AD350" s="127">
        <f t="shared" si="247"/>
        <v>0</v>
      </c>
      <c r="AE350" s="127" t="e">
        <f t="shared" si="248"/>
        <v>#DIV/0!</v>
      </c>
    </row>
    <row r="351" spans="2:31" ht="15">
      <c r="B351" s="101"/>
      <c r="C351" s="101"/>
      <c r="D351" s="75" t="s">
        <v>550</v>
      </c>
      <c r="E351" s="76" t="s">
        <v>172</v>
      </c>
      <c r="F351" s="138"/>
      <c r="G351" s="138"/>
      <c r="H351" s="71"/>
      <c r="I351" s="71"/>
      <c r="J351" s="122">
        <f aca="true" t="shared" si="264" ref="J351:J353">+H351+I351</f>
        <v>0</v>
      </c>
      <c r="K351" s="64"/>
      <c r="L351" s="70"/>
      <c r="M351" s="126">
        <f t="shared" si="238"/>
        <v>0</v>
      </c>
      <c r="N351" s="127">
        <f t="shared" si="239"/>
        <v>0</v>
      </c>
      <c r="O351" s="127">
        <f t="shared" si="240"/>
        <v>0</v>
      </c>
      <c r="P351" s="66"/>
      <c r="Q351" s="66"/>
      <c r="R351" s="122">
        <f aca="true" t="shared" si="265" ref="R351:R353">+P351+Q351</f>
        <v>0</v>
      </c>
      <c r="S351" s="64"/>
      <c r="T351" s="70"/>
      <c r="U351" s="126">
        <f t="shared" si="242"/>
        <v>0</v>
      </c>
      <c r="V351" s="127">
        <f t="shared" si="243"/>
        <v>0</v>
      </c>
      <c r="W351" s="127" t="e">
        <f t="shared" si="244"/>
        <v>#DIV/0!</v>
      </c>
      <c r="X351" s="66"/>
      <c r="Y351" s="66"/>
      <c r="Z351" s="122">
        <f aca="true" t="shared" si="266" ref="Z351:Z353">+X351+Y351</f>
        <v>0</v>
      </c>
      <c r="AA351" s="64"/>
      <c r="AB351" s="70"/>
      <c r="AC351" s="126">
        <f t="shared" si="246"/>
        <v>0</v>
      </c>
      <c r="AD351" s="127">
        <f t="shared" si="247"/>
        <v>0</v>
      </c>
      <c r="AE351" s="127" t="e">
        <f t="shared" si="248"/>
        <v>#DIV/0!</v>
      </c>
    </row>
    <row r="352" spans="2:31" ht="15">
      <c r="B352" s="101"/>
      <c r="C352" s="101"/>
      <c r="D352" s="75" t="s">
        <v>551</v>
      </c>
      <c r="E352" s="76" t="s">
        <v>173</v>
      </c>
      <c r="F352" s="138"/>
      <c r="G352" s="138"/>
      <c r="H352" s="71"/>
      <c r="I352" s="71"/>
      <c r="J352" s="122">
        <f t="shared" si="264"/>
        <v>0</v>
      </c>
      <c r="K352" s="64"/>
      <c r="L352" s="70"/>
      <c r="M352" s="126">
        <f t="shared" si="238"/>
        <v>0</v>
      </c>
      <c r="N352" s="127">
        <f t="shared" si="239"/>
        <v>0</v>
      </c>
      <c r="O352" s="127">
        <f t="shared" si="240"/>
        <v>0</v>
      </c>
      <c r="P352" s="66"/>
      <c r="Q352" s="66"/>
      <c r="R352" s="122">
        <f t="shared" si="265"/>
        <v>0</v>
      </c>
      <c r="S352" s="64"/>
      <c r="T352" s="70"/>
      <c r="U352" s="126">
        <f t="shared" si="242"/>
        <v>0</v>
      </c>
      <c r="V352" s="127">
        <f t="shared" si="243"/>
        <v>0</v>
      </c>
      <c r="W352" s="127" t="e">
        <f t="shared" si="244"/>
        <v>#DIV/0!</v>
      </c>
      <c r="X352" s="66"/>
      <c r="Y352" s="66"/>
      <c r="Z352" s="122">
        <f t="shared" si="266"/>
        <v>0</v>
      </c>
      <c r="AA352" s="64"/>
      <c r="AB352" s="70"/>
      <c r="AC352" s="126">
        <f t="shared" si="246"/>
        <v>0</v>
      </c>
      <c r="AD352" s="127">
        <f t="shared" si="247"/>
        <v>0</v>
      </c>
      <c r="AE352" s="127" t="e">
        <f t="shared" si="248"/>
        <v>#DIV/0!</v>
      </c>
    </row>
    <row r="353" spans="2:31" ht="15">
      <c r="B353" s="101"/>
      <c r="C353" s="101"/>
      <c r="D353" s="75" t="s">
        <v>552</v>
      </c>
      <c r="E353" s="76" t="s">
        <v>176</v>
      </c>
      <c r="F353" s="138"/>
      <c r="G353" s="138"/>
      <c r="H353" s="71"/>
      <c r="I353" s="71"/>
      <c r="J353" s="122">
        <f t="shared" si="264"/>
        <v>0</v>
      </c>
      <c r="K353" s="64"/>
      <c r="L353" s="70"/>
      <c r="M353" s="126">
        <f t="shared" si="238"/>
        <v>0</v>
      </c>
      <c r="N353" s="127">
        <f t="shared" si="239"/>
        <v>0</v>
      </c>
      <c r="O353" s="127">
        <f t="shared" si="240"/>
        <v>0</v>
      </c>
      <c r="P353" s="66"/>
      <c r="Q353" s="66"/>
      <c r="R353" s="122">
        <f t="shared" si="265"/>
        <v>0</v>
      </c>
      <c r="S353" s="64"/>
      <c r="T353" s="70"/>
      <c r="U353" s="126">
        <f t="shared" si="242"/>
        <v>0</v>
      </c>
      <c r="V353" s="127">
        <f t="shared" si="243"/>
        <v>0</v>
      </c>
      <c r="W353" s="127" t="e">
        <f t="shared" si="244"/>
        <v>#DIV/0!</v>
      </c>
      <c r="X353" s="66"/>
      <c r="Y353" s="66"/>
      <c r="Z353" s="122">
        <f t="shared" si="266"/>
        <v>0</v>
      </c>
      <c r="AA353" s="64"/>
      <c r="AB353" s="70"/>
      <c r="AC353" s="126">
        <f t="shared" si="246"/>
        <v>0</v>
      </c>
      <c r="AD353" s="127">
        <f t="shared" si="247"/>
        <v>0</v>
      </c>
      <c r="AE353" s="127" t="e">
        <f t="shared" si="248"/>
        <v>#DIV/0!</v>
      </c>
    </row>
    <row r="354" spans="2:31" ht="15">
      <c r="B354" s="101"/>
      <c r="C354" s="101"/>
      <c r="D354" s="68" t="s">
        <v>277</v>
      </c>
      <c r="E354" s="69" t="s">
        <v>177</v>
      </c>
      <c r="F354" s="143">
        <f>+F355+F358</f>
        <v>0</v>
      </c>
      <c r="G354" s="143">
        <f>+G355+G358</f>
        <v>0</v>
      </c>
      <c r="H354" s="71"/>
      <c r="I354" s="71"/>
      <c r="J354" s="122">
        <f>+J355+J358</f>
        <v>0</v>
      </c>
      <c r="K354" s="64"/>
      <c r="L354" s="70"/>
      <c r="M354" s="126">
        <f t="shared" si="238"/>
        <v>0</v>
      </c>
      <c r="N354" s="127">
        <f t="shared" si="239"/>
        <v>0</v>
      </c>
      <c r="O354" s="127">
        <f t="shared" si="240"/>
        <v>0</v>
      </c>
      <c r="P354" s="66"/>
      <c r="Q354" s="66"/>
      <c r="R354" s="122">
        <f>+R355+R358</f>
        <v>0</v>
      </c>
      <c r="S354" s="64"/>
      <c r="T354" s="70"/>
      <c r="U354" s="126">
        <f t="shared" si="242"/>
        <v>0</v>
      </c>
      <c r="V354" s="127">
        <f t="shared" si="243"/>
        <v>0</v>
      </c>
      <c r="W354" s="127" t="e">
        <f t="shared" si="244"/>
        <v>#DIV/0!</v>
      </c>
      <c r="X354" s="66"/>
      <c r="Y354" s="66"/>
      <c r="Z354" s="122">
        <f>+Z355+Z358</f>
        <v>0</v>
      </c>
      <c r="AA354" s="64"/>
      <c r="AB354" s="70"/>
      <c r="AC354" s="126">
        <f t="shared" si="246"/>
        <v>0</v>
      </c>
      <c r="AD354" s="127">
        <f t="shared" si="247"/>
        <v>0</v>
      </c>
      <c r="AE354" s="127" t="e">
        <f t="shared" si="248"/>
        <v>#DIV/0!</v>
      </c>
    </row>
    <row r="355" spans="2:31" ht="26.4">
      <c r="B355" s="101"/>
      <c r="C355" s="101"/>
      <c r="D355" s="72" t="s">
        <v>278</v>
      </c>
      <c r="E355" s="73" t="s">
        <v>178</v>
      </c>
      <c r="F355" s="143">
        <f>+F356+F357</f>
        <v>0</v>
      </c>
      <c r="G355" s="143">
        <f>+G356+G357</f>
        <v>0</v>
      </c>
      <c r="H355" s="71"/>
      <c r="I355" s="71"/>
      <c r="J355" s="122">
        <f>+J356+J357</f>
        <v>0</v>
      </c>
      <c r="K355" s="64"/>
      <c r="L355" s="70"/>
      <c r="M355" s="126">
        <f t="shared" si="238"/>
        <v>0</v>
      </c>
      <c r="N355" s="127">
        <f t="shared" si="239"/>
        <v>0</v>
      </c>
      <c r="O355" s="127">
        <f t="shared" si="240"/>
        <v>0</v>
      </c>
      <c r="P355" s="66"/>
      <c r="Q355" s="66"/>
      <c r="R355" s="122">
        <f>+R356+R357</f>
        <v>0</v>
      </c>
      <c r="S355" s="64"/>
      <c r="T355" s="70"/>
      <c r="U355" s="126">
        <f t="shared" si="242"/>
        <v>0</v>
      </c>
      <c r="V355" s="127">
        <f t="shared" si="243"/>
        <v>0</v>
      </c>
      <c r="W355" s="127" t="e">
        <f t="shared" si="244"/>
        <v>#DIV/0!</v>
      </c>
      <c r="X355" s="66"/>
      <c r="Y355" s="66"/>
      <c r="Z355" s="122">
        <f>+Z356+Z357</f>
        <v>0</v>
      </c>
      <c r="AA355" s="64"/>
      <c r="AB355" s="70"/>
      <c r="AC355" s="126">
        <f t="shared" si="246"/>
        <v>0</v>
      </c>
      <c r="AD355" s="127">
        <f t="shared" si="247"/>
        <v>0</v>
      </c>
      <c r="AE355" s="127" t="e">
        <f t="shared" si="248"/>
        <v>#DIV/0!</v>
      </c>
    </row>
    <row r="356" spans="2:31" ht="15">
      <c r="B356" s="101"/>
      <c r="C356" s="101"/>
      <c r="D356" s="75" t="s">
        <v>279</v>
      </c>
      <c r="E356" s="75" t="s">
        <v>172</v>
      </c>
      <c r="F356" s="141"/>
      <c r="G356" s="141"/>
      <c r="H356" s="71"/>
      <c r="I356" s="71"/>
      <c r="J356" s="122">
        <f aca="true" t="shared" si="267" ref="J356:J357">+H356+I356</f>
        <v>0</v>
      </c>
      <c r="K356" s="64"/>
      <c r="L356" s="70"/>
      <c r="M356" s="126">
        <f t="shared" si="238"/>
        <v>0</v>
      </c>
      <c r="N356" s="127">
        <f t="shared" si="239"/>
        <v>0</v>
      </c>
      <c r="O356" s="127">
        <f t="shared" si="240"/>
        <v>0</v>
      </c>
      <c r="P356" s="66"/>
      <c r="Q356" s="66"/>
      <c r="R356" s="122">
        <f aca="true" t="shared" si="268" ref="R356:R357">+P356+Q356</f>
        <v>0</v>
      </c>
      <c r="S356" s="64"/>
      <c r="T356" s="70"/>
      <c r="U356" s="126">
        <f t="shared" si="242"/>
        <v>0</v>
      </c>
      <c r="V356" s="127">
        <f t="shared" si="243"/>
        <v>0</v>
      </c>
      <c r="W356" s="127" t="e">
        <f t="shared" si="244"/>
        <v>#DIV/0!</v>
      </c>
      <c r="X356" s="66"/>
      <c r="Y356" s="66"/>
      <c r="Z356" s="122">
        <f aca="true" t="shared" si="269" ref="Z356:Z357">+X356+Y356</f>
        <v>0</v>
      </c>
      <c r="AA356" s="64"/>
      <c r="AB356" s="70"/>
      <c r="AC356" s="126">
        <f t="shared" si="246"/>
        <v>0</v>
      </c>
      <c r="AD356" s="127">
        <f t="shared" si="247"/>
        <v>0</v>
      </c>
      <c r="AE356" s="127" t="e">
        <f t="shared" si="248"/>
        <v>#DIV/0!</v>
      </c>
    </row>
    <row r="357" spans="2:31" ht="15">
      <c r="B357" s="101"/>
      <c r="C357" s="101"/>
      <c r="D357" s="75" t="s">
        <v>280</v>
      </c>
      <c r="E357" s="75" t="s">
        <v>173</v>
      </c>
      <c r="F357" s="141"/>
      <c r="G357" s="141"/>
      <c r="H357" s="71"/>
      <c r="I357" s="71"/>
      <c r="J357" s="122">
        <f t="shared" si="267"/>
        <v>0</v>
      </c>
      <c r="K357" s="64"/>
      <c r="L357" s="70"/>
      <c r="M357" s="126">
        <f t="shared" si="238"/>
        <v>0</v>
      </c>
      <c r="N357" s="127">
        <f t="shared" si="239"/>
        <v>0</v>
      </c>
      <c r="O357" s="127">
        <f t="shared" si="240"/>
        <v>0</v>
      </c>
      <c r="P357" s="66"/>
      <c r="Q357" s="66"/>
      <c r="R357" s="122">
        <f t="shared" si="268"/>
        <v>0</v>
      </c>
      <c r="S357" s="64"/>
      <c r="T357" s="70"/>
      <c r="U357" s="126">
        <f t="shared" si="242"/>
        <v>0</v>
      </c>
      <c r="V357" s="127">
        <f t="shared" si="243"/>
        <v>0</v>
      </c>
      <c r="W357" s="127" t="e">
        <f t="shared" si="244"/>
        <v>#DIV/0!</v>
      </c>
      <c r="X357" s="66"/>
      <c r="Y357" s="66"/>
      <c r="Z357" s="122">
        <f t="shared" si="269"/>
        <v>0</v>
      </c>
      <c r="AA357" s="64"/>
      <c r="AB357" s="70"/>
      <c r="AC357" s="126">
        <f t="shared" si="246"/>
        <v>0</v>
      </c>
      <c r="AD357" s="127">
        <f t="shared" si="247"/>
        <v>0</v>
      </c>
      <c r="AE357" s="127" t="e">
        <f t="shared" si="248"/>
        <v>#DIV/0!</v>
      </c>
    </row>
    <row r="358" spans="2:31" ht="15">
      <c r="B358" s="101"/>
      <c r="C358" s="101"/>
      <c r="D358" s="72" t="s">
        <v>553</v>
      </c>
      <c r="E358" s="73" t="s">
        <v>305</v>
      </c>
      <c r="F358" s="143">
        <f>+F359+F365+F368</f>
        <v>0</v>
      </c>
      <c r="G358" s="143">
        <f>+G359+G365+G368</f>
        <v>0</v>
      </c>
      <c r="H358" s="71"/>
      <c r="I358" s="71"/>
      <c r="J358" s="122">
        <f>+J359+J365+J368</f>
        <v>0</v>
      </c>
      <c r="K358" s="64"/>
      <c r="L358" s="70"/>
      <c r="M358" s="126">
        <f t="shared" si="238"/>
        <v>0</v>
      </c>
      <c r="N358" s="127">
        <f t="shared" si="239"/>
        <v>0</v>
      </c>
      <c r="O358" s="127">
        <f t="shared" si="240"/>
        <v>0</v>
      </c>
      <c r="P358" s="66"/>
      <c r="Q358" s="66"/>
      <c r="R358" s="122">
        <f>+R359+R365+R368</f>
        <v>0</v>
      </c>
      <c r="S358" s="64"/>
      <c r="T358" s="70"/>
      <c r="U358" s="126">
        <f t="shared" si="242"/>
        <v>0</v>
      </c>
      <c r="V358" s="127">
        <f t="shared" si="243"/>
        <v>0</v>
      </c>
      <c r="W358" s="127" t="e">
        <f t="shared" si="244"/>
        <v>#DIV/0!</v>
      </c>
      <c r="X358" s="66"/>
      <c r="Y358" s="66"/>
      <c r="Z358" s="122">
        <f>+Z359+Z365+Z368</f>
        <v>0</v>
      </c>
      <c r="AA358" s="64"/>
      <c r="AB358" s="70"/>
      <c r="AC358" s="126">
        <f t="shared" si="246"/>
        <v>0</v>
      </c>
      <c r="AD358" s="127">
        <f t="shared" si="247"/>
        <v>0</v>
      </c>
      <c r="AE358" s="127" t="e">
        <f t="shared" si="248"/>
        <v>#DIV/0!</v>
      </c>
    </row>
    <row r="359" spans="2:31" ht="15">
      <c r="B359" s="101"/>
      <c r="C359" s="101"/>
      <c r="D359" s="102" t="s">
        <v>554</v>
      </c>
      <c r="E359" s="103" t="s">
        <v>179</v>
      </c>
      <c r="F359" s="138">
        <f>+F360+F363+F364</f>
        <v>0</v>
      </c>
      <c r="G359" s="138">
        <f>+G360+G363+G364</f>
        <v>0</v>
      </c>
      <c r="H359" s="71"/>
      <c r="I359" s="71"/>
      <c r="J359" s="122">
        <f>+J360+J363+J364</f>
        <v>0</v>
      </c>
      <c r="K359" s="64"/>
      <c r="L359" s="70"/>
      <c r="M359" s="126">
        <f t="shared" si="238"/>
        <v>0</v>
      </c>
      <c r="N359" s="127">
        <f t="shared" si="239"/>
        <v>0</v>
      </c>
      <c r="O359" s="127">
        <f t="shared" si="240"/>
        <v>0</v>
      </c>
      <c r="P359" s="66"/>
      <c r="Q359" s="66"/>
      <c r="R359" s="122">
        <f>+R360+R363+R364</f>
        <v>0</v>
      </c>
      <c r="S359" s="64"/>
      <c r="T359" s="70"/>
      <c r="U359" s="126">
        <f t="shared" si="242"/>
        <v>0</v>
      </c>
      <c r="V359" s="127">
        <f t="shared" si="243"/>
        <v>0</v>
      </c>
      <c r="W359" s="127" t="e">
        <f t="shared" si="244"/>
        <v>#DIV/0!</v>
      </c>
      <c r="X359" s="66"/>
      <c r="Y359" s="66"/>
      <c r="Z359" s="122">
        <f>+Z360+Z363+Z364</f>
        <v>0</v>
      </c>
      <c r="AA359" s="64"/>
      <c r="AB359" s="70"/>
      <c r="AC359" s="126">
        <f t="shared" si="246"/>
        <v>0</v>
      </c>
      <c r="AD359" s="127">
        <f t="shared" si="247"/>
        <v>0</v>
      </c>
      <c r="AE359" s="127" t="e">
        <f t="shared" si="248"/>
        <v>#DIV/0!</v>
      </c>
    </row>
    <row r="360" spans="2:31" ht="15">
      <c r="B360" s="101"/>
      <c r="C360" s="101"/>
      <c r="D360" s="79" t="s">
        <v>555</v>
      </c>
      <c r="E360" s="80" t="s">
        <v>180</v>
      </c>
      <c r="F360" s="138">
        <f>+F361+F362</f>
        <v>0</v>
      </c>
      <c r="G360" s="138">
        <f>+G361+G362</f>
        <v>0</v>
      </c>
      <c r="H360" s="71"/>
      <c r="I360" s="71"/>
      <c r="J360" s="122">
        <f>+J361+J362</f>
        <v>0</v>
      </c>
      <c r="K360" s="64"/>
      <c r="L360" s="70"/>
      <c r="M360" s="126">
        <f t="shared" si="238"/>
        <v>0</v>
      </c>
      <c r="N360" s="127">
        <f t="shared" si="239"/>
        <v>0</v>
      </c>
      <c r="O360" s="127">
        <f t="shared" si="240"/>
        <v>0</v>
      </c>
      <c r="P360" s="66"/>
      <c r="Q360" s="66"/>
      <c r="R360" s="122">
        <f>+R361+R362</f>
        <v>0</v>
      </c>
      <c r="S360" s="64"/>
      <c r="T360" s="70"/>
      <c r="U360" s="126">
        <f t="shared" si="242"/>
        <v>0</v>
      </c>
      <c r="V360" s="127">
        <f t="shared" si="243"/>
        <v>0</v>
      </c>
      <c r="W360" s="127" t="e">
        <f t="shared" si="244"/>
        <v>#DIV/0!</v>
      </c>
      <c r="X360" s="66"/>
      <c r="Y360" s="66"/>
      <c r="Z360" s="122">
        <f>+Z361+Z362</f>
        <v>0</v>
      </c>
      <c r="AA360" s="64"/>
      <c r="AB360" s="70"/>
      <c r="AC360" s="126">
        <f t="shared" si="246"/>
        <v>0</v>
      </c>
      <c r="AD360" s="127">
        <f t="shared" si="247"/>
        <v>0</v>
      </c>
      <c r="AE360" s="127" t="e">
        <f t="shared" si="248"/>
        <v>#DIV/0!</v>
      </c>
    </row>
    <row r="361" spans="2:31" ht="15">
      <c r="B361" s="101"/>
      <c r="C361" s="101"/>
      <c r="D361" s="81" t="s">
        <v>556</v>
      </c>
      <c r="E361" s="82" t="s">
        <v>181</v>
      </c>
      <c r="F361" s="138"/>
      <c r="G361" s="138"/>
      <c r="H361" s="71"/>
      <c r="I361" s="71"/>
      <c r="J361" s="122">
        <f aca="true" t="shared" si="270" ref="J361:J364">+H361+I361</f>
        <v>0</v>
      </c>
      <c r="K361" s="64"/>
      <c r="L361" s="70"/>
      <c r="M361" s="126">
        <f t="shared" si="238"/>
        <v>0</v>
      </c>
      <c r="N361" s="127">
        <f t="shared" si="239"/>
        <v>0</v>
      </c>
      <c r="O361" s="127">
        <f t="shared" si="240"/>
        <v>0</v>
      </c>
      <c r="P361" s="66"/>
      <c r="Q361" s="66"/>
      <c r="R361" s="122">
        <f aca="true" t="shared" si="271" ref="R361:R364">+P361+Q361</f>
        <v>0</v>
      </c>
      <c r="S361" s="64"/>
      <c r="T361" s="70"/>
      <c r="U361" s="126">
        <f t="shared" si="242"/>
        <v>0</v>
      </c>
      <c r="V361" s="127">
        <f t="shared" si="243"/>
        <v>0</v>
      </c>
      <c r="W361" s="127" t="e">
        <f t="shared" si="244"/>
        <v>#DIV/0!</v>
      </c>
      <c r="X361" s="66"/>
      <c r="Y361" s="66"/>
      <c r="Z361" s="122">
        <f aca="true" t="shared" si="272" ref="Z361:Z364">+X361+Y361</f>
        <v>0</v>
      </c>
      <c r="AA361" s="64"/>
      <c r="AB361" s="70"/>
      <c r="AC361" s="126">
        <f t="shared" si="246"/>
        <v>0</v>
      </c>
      <c r="AD361" s="127">
        <f t="shared" si="247"/>
        <v>0</v>
      </c>
      <c r="AE361" s="127" t="e">
        <f t="shared" si="248"/>
        <v>#DIV/0!</v>
      </c>
    </row>
    <row r="362" spans="2:31" ht="15">
      <c r="B362" s="101"/>
      <c r="C362" s="101"/>
      <c r="D362" s="81" t="s">
        <v>557</v>
      </c>
      <c r="E362" s="82" t="s">
        <v>182</v>
      </c>
      <c r="F362" s="138"/>
      <c r="G362" s="138"/>
      <c r="H362" s="71"/>
      <c r="I362" s="71"/>
      <c r="J362" s="122">
        <f t="shared" si="270"/>
        <v>0</v>
      </c>
      <c r="K362" s="64"/>
      <c r="L362" s="70"/>
      <c r="M362" s="126">
        <f t="shared" si="238"/>
        <v>0</v>
      </c>
      <c r="N362" s="127">
        <f t="shared" si="239"/>
        <v>0</v>
      </c>
      <c r="O362" s="127">
        <f t="shared" si="240"/>
        <v>0</v>
      </c>
      <c r="P362" s="66"/>
      <c r="Q362" s="66"/>
      <c r="R362" s="122">
        <f t="shared" si="271"/>
        <v>0</v>
      </c>
      <c r="S362" s="64"/>
      <c r="T362" s="70"/>
      <c r="U362" s="126">
        <f t="shared" si="242"/>
        <v>0</v>
      </c>
      <c r="V362" s="127">
        <f t="shared" si="243"/>
        <v>0</v>
      </c>
      <c r="W362" s="127" t="e">
        <f t="shared" si="244"/>
        <v>#DIV/0!</v>
      </c>
      <c r="X362" s="66"/>
      <c r="Y362" s="66"/>
      <c r="Z362" s="122">
        <f t="shared" si="272"/>
        <v>0</v>
      </c>
      <c r="AA362" s="64"/>
      <c r="AB362" s="70"/>
      <c r="AC362" s="126">
        <f t="shared" si="246"/>
        <v>0</v>
      </c>
      <c r="AD362" s="127">
        <f t="shared" si="247"/>
        <v>0</v>
      </c>
      <c r="AE362" s="127" t="e">
        <f t="shared" si="248"/>
        <v>#DIV/0!</v>
      </c>
    </row>
    <row r="363" spans="2:31" ht="15">
      <c r="B363" s="101"/>
      <c r="C363" s="101"/>
      <c r="D363" s="75" t="s">
        <v>558</v>
      </c>
      <c r="E363" s="76" t="s">
        <v>183</v>
      </c>
      <c r="F363" s="138"/>
      <c r="G363" s="138"/>
      <c r="H363" s="71"/>
      <c r="I363" s="71"/>
      <c r="J363" s="122">
        <f t="shared" si="270"/>
        <v>0</v>
      </c>
      <c r="K363" s="64"/>
      <c r="L363" s="70"/>
      <c r="M363" s="126">
        <f t="shared" si="238"/>
        <v>0</v>
      </c>
      <c r="N363" s="127">
        <f t="shared" si="239"/>
        <v>0</v>
      </c>
      <c r="O363" s="127">
        <f t="shared" si="240"/>
        <v>0</v>
      </c>
      <c r="P363" s="66"/>
      <c r="Q363" s="66"/>
      <c r="R363" s="122">
        <f t="shared" si="271"/>
        <v>0</v>
      </c>
      <c r="S363" s="64"/>
      <c r="T363" s="70"/>
      <c r="U363" s="126">
        <f aca="true" t="shared" si="273" ref="U363:U380">+R363-J363</f>
        <v>0</v>
      </c>
      <c r="V363" s="127">
        <f aca="true" t="shared" si="274" ref="V363:V380">IF(ISERROR(IF(AND(J363&gt;1,R363=0),0%,IF(AND(J363=0,R363&gt;1),100%,U363/J363))),0,IF(AND(J363&gt;1,R363=0),0%,IF(AND(J363=0,R363&gt;1),100%,U363/J363)))</f>
        <v>0</v>
      </c>
      <c r="W363" s="127" t="e">
        <f t="shared" si="244"/>
        <v>#DIV/0!</v>
      </c>
      <c r="X363" s="66"/>
      <c r="Y363" s="66"/>
      <c r="Z363" s="122">
        <f t="shared" si="272"/>
        <v>0</v>
      </c>
      <c r="AA363" s="64"/>
      <c r="AB363" s="70"/>
      <c r="AC363" s="126">
        <f t="shared" si="246"/>
        <v>0</v>
      </c>
      <c r="AD363" s="127">
        <f t="shared" si="247"/>
        <v>0</v>
      </c>
      <c r="AE363" s="127" t="e">
        <f t="shared" si="248"/>
        <v>#DIV/0!</v>
      </c>
    </row>
    <row r="364" spans="2:31" ht="15">
      <c r="B364" s="101"/>
      <c r="C364" s="101"/>
      <c r="D364" s="75" t="s">
        <v>559</v>
      </c>
      <c r="E364" s="76" t="s">
        <v>184</v>
      </c>
      <c r="F364" s="138"/>
      <c r="G364" s="138"/>
      <c r="H364" s="71"/>
      <c r="I364" s="71"/>
      <c r="J364" s="122">
        <f t="shared" si="270"/>
        <v>0</v>
      </c>
      <c r="K364" s="64"/>
      <c r="L364" s="70"/>
      <c r="M364" s="126">
        <f t="shared" si="238"/>
        <v>0</v>
      </c>
      <c r="N364" s="127">
        <f t="shared" si="239"/>
        <v>0</v>
      </c>
      <c r="O364" s="127">
        <f t="shared" si="240"/>
        <v>0</v>
      </c>
      <c r="P364" s="66"/>
      <c r="Q364" s="66"/>
      <c r="R364" s="122">
        <f t="shared" si="271"/>
        <v>0</v>
      </c>
      <c r="S364" s="64"/>
      <c r="T364" s="70"/>
      <c r="U364" s="126">
        <f t="shared" si="273"/>
        <v>0</v>
      </c>
      <c r="V364" s="127">
        <f t="shared" si="274"/>
        <v>0</v>
      </c>
      <c r="W364" s="127" t="e">
        <f t="shared" si="244"/>
        <v>#DIV/0!</v>
      </c>
      <c r="X364" s="66"/>
      <c r="Y364" s="66"/>
      <c r="Z364" s="122">
        <f t="shared" si="272"/>
        <v>0</v>
      </c>
      <c r="AA364" s="64"/>
      <c r="AB364" s="70"/>
      <c r="AC364" s="126">
        <f t="shared" si="246"/>
        <v>0</v>
      </c>
      <c r="AD364" s="127">
        <f t="shared" si="247"/>
        <v>0</v>
      </c>
      <c r="AE364" s="127" t="e">
        <f t="shared" si="248"/>
        <v>#DIV/0!</v>
      </c>
    </row>
    <row r="365" spans="2:31" ht="15">
      <c r="B365" s="101"/>
      <c r="C365" s="101"/>
      <c r="D365" s="102" t="s">
        <v>560</v>
      </c>
      <c r="E365" s="103" t="s">
        <v>185</v>
      </c>
      <c r="F365" s="138">
        <f>+F366+F367</f>
        <v>0</v>
      </c>
      <c r="G365" s="138">
        <f>+G366+G367</f>
        <v>0</v>
      </c>
      <c r="H365" s="71"/>
      <c r="I365" s="71"/>
      <c r="J365" s="122">
        <f>+J366+J367</f>
        <v>0</v>
      </c>
      <c r="K365" s="64"/>
      <c r="L365" s="70"/>
      <c r="M365" s="126">
        <f t="shared" si="238"/>
        <v>0</v>
      </c>
      <c r="N365" s="127">
        <f t="shared" si="239"/>
        <v>0</v>
      </c>
      <c r="O365" s="127">
        <f t="shared" si="240"/>
        <v>0</v>
      </c>
      <c r="P365" s="66"/>
      <c r="Q365" s="66"/>
      <c r="R365" s="122">
        <f>+R366+R367</f>
        <v>0</v>
      </c>
      <c r="S365" s="64"/>
      <c r="T365" s="70"/>
      <c r="U365" s="126">
        <f t="shared" si="273"/>
        <v>0</v>
      </c>
      <c r="V365" s="127">
        <f t="shared" si="274"/>
        <v>0</v>
      </c>
      <c r="W365" s="127" t="e">
        <f t="shared" si="244"/>
        <v>#DIV/0!</v>
      </c>
      <c r="X365" s="66"/>
      <c r="Y365" s="66"/>
      <c r="Z365" s="122">
        <f>+Z366+Z367</f>
        <v>0</v>
      </c>
      <c r="AA365" s="64"/>
      <c r="AB365" s="70"/>
      <c r="AC365" s="126">
        <f t="shared" si="246"/>
        <v>0</v>
      </c>
      <c r="AD365" s="127">
        <f t="shared" si="247"/>
        <v>0</v>
      </c>
      <c r="AE365" s="127" t="e">
        <f t="shared" si="248"/>
        <v>#DIV/0!</v>
      </c>
    </row>
    <row r="366" spans="2:31" ht="15">
      <c r="B366" s="101"/>
      <c r="C366" s="101"/>
      <c r="D366" s="75" t="s">
        <v>561</v>
      </c>
      <c r="E366" s="76" t="s">
        <v>181</v>
      </c>
      <c r="F366" s="138"/>
      <c r="G366" s="138"/>
      <c r="H366" s="71"/>
      <c r="I366" s="71"/>
      <c r="J366" s="122">
        <f aca="true" t="shared" si="275" ref="J366:J367">+H366+I366</f>
        <v>0</v>
      </c>
      <c r="K366" s="64"/>
      <c r="L366" s="70"/>
      <c r="M366" s="126">
        <f t="shared" si="238"/>
        <v>0</v>
      </c>
      <c r="N366" s="127">
        <f t="shared" si="239"/>
        <v>0</v>
      </c>
      <c r="O366" s="127">
        <f t="shared" si="240"/>
        <v>0</v>
      </c>
      <c r="P366" s="66"/>
      <c r="Q366" s="66"/>
      <c r="R366" s="122">
        <f aca="true" t="shared" si="276" ref="R366:R367">+P366+Q366</f>
        <v>0</v>
      </c>
      <c r="S366" s="64"/>
      <c r="T366" s="70"/>
      <c r="U366" s="126">
        <f t="shared" si="273"/>
        <v>0</v>
      </c>
      <c r="V366" s="127">
        <f t="shared" si="274"/>
        <v>0</v>
      </c>
      <c r="W366" s="127" t="e">
        <f t="shared" si="244"/>
        <v>#DIV/0!</v>
      </c>
      <c r="X366" s="66"/>
      <c r="Y366" s="66"/>
      <c r="Z366" s="122">
        <f aca="true" t="shared" si="277" ref="Z366:Z367">+X366+Y366</f>
        <v>0</v>
      </c>
      <c r="AA366" s="64"/>
      <c r="AB366" s="70"/>
      <c r="AC366" s="126">
        <f t="shared" si="246"/>
        <v>0</v>
      </c>
      <c r="AD366" s="127">
        <f t="shared" si="247"/>
        <v>0</v>
      </c>
      <c r="AE366" s="127" t="e">
        <f t="shared" si="248"/>
        <v>#DIV/0!</v>
      </c>
    </row>
    <row r="367" spans="2:31" ht="15">
      <c r="B367" s="101"/>
      <c r="C367" s="101"/>
      <c r="D367" s="75" t="s">
        <v>562</v>
      </c>
      <c r="E367" s="76" t="s">
        <v>182</v>
      </c>
      <c r="F367" s="138"/>
      <c r="G367" s="138"/>
      <c r="H367" s="71"/>
      <c r="I367" s="71"/>
      <c r="J367" s="122">
        <f t="shared" si="275"/>
        <v>0</v>
      </c>
      <c r="K367" s="64"/>
      <c r="L367" s="70"/>
      <c r="M367" s="126">
        <f t="shared" si="238"/>
        <v>0</v>
      </c>
      <c r="N367" s="127">
        <f t="shared" si="239"/>
        <v>0</v>
      </c>
      <c r="O367" s="127">
        <f t="shared" si="240"/>
        <v>0</v>
      </c>
      <c r="P367" s="66"/>
      <c r="Q367" s="66"/>
      <c r="R367" s="122">
        <f t="shared" si="276"/>
        <v>0</v>
      </c>
      <c r="S367" s="64"/>
      <c r="T367" s="70"/>
      <c r="U367" s="126">
        <f t="shared" si="273"/>
        <v>0</v>
      </c>
      <c r="V367" s="127">
        <f t="shared" si="274"/>
        <v>0</v>
      </c>
      <c r="W367" s="127" t="e">
        <f t="shared" si="244"/>
        <v>#DIV/0!</v>
      </c>
      <c r="X367" s="66"/>
      <c r="Y367" s="66"/>
      <c r="Z367" s="122">
        <f t="shared" si="277"/>
        <v>0</v>
      </c>
      <c r="AA367" s="64"/>
      <c r="AB367" s="70"/>
      <c r="AC367" s="126">
        <f t="shared" si="246"/>
        <v>0</v>
      </c>
      <c r="AD367" s="127">
        <f t="shared" si="247"/>
        <v>0</v>
      </c>
      <c r="AE367" s="127" t="e">
        <f t="shared" si="248"/>
        <v>#DIV/0!</v>
      </c>
    </row>
    <row r="368" spans="2:31" ht="15">
      <c r="B368" s="101"/>
      <c r="C368" s="101"/>
      <c r="D368" s="102" t="s">
        <v>563</v>
      </c>
      <c r="E368" s="103" t="s">
        <v>306</v>
      </c>
      <c r="F368" s="138">
        <f>+F369+F370+F371+F374+F375+F376+F377+F378+F379+F380</f>
        <v>0</v>
      </c>
      <c r="G368" s="138">
        <f>+G369+G370+G371+G374+G375+G376+G377+G378+G379+G380</f>
        <v>0</v>
      </c>
      <c r="H368" s="71"/>
      <c r="I368" s="71"/>
      <c r="J368" s="122">
        <f>+J369+J370+J371+J374+J375+J376+J377+J378+J379+J380</f>
        <v>0</v>
      </c>
      <c r="K368" s="64"/>
      <c r="L368" s="70"/>
      <c r="M368" s="126">
        <f t="shared" si="238"/>
        <v>0</v>
      </c>
      <c r="N368" s="127">
        <f t="shared" si="239"/>
        <v>0</v>
      </c>
      <c r="O368" s="127">
        <f t="shared" si="240"/>
        <v>0</v>
      </c>
      <c r="P368" s="66"/>
      <c r="Q368" s="66"/>
      <c r="R368" s="122">
        <f>+R369+R370+R371+R374+R375+R376+R377+R378+R379+R380</f>
        <v>0</v>
      </c>
      <c r="S368" s="64"/>
      <c r="T368" s="70"/>
      <c r="U368" s="126">
        <f t="shared" si="273"/>
        <v>0</v>
      </c>
      <c r="V368" s="127">
        <f t="shared" si="274"/>
        <v>0</v>
      </c>
      <c r="W368" s="127" t="e">
        <f t="shared" si="244"/>
        <v>#DIV/0!</v>
      </c>
      <c r="X368" s="66"/>
      <c r="Y368" s="66"/>
      <c r="Z368" s="122">
        <f>+Z369+Z370+Z371+Z374+Z375+Z376+Z377+Z378+Z379+Z380</f>
        <v>0</v>
      </c>
      <c r="AA368" s="64"/>
      <c r="AB368" s="70"/>
      <c r="AC368" s="126">
        <f t="shared" si="246"/>
        <v>0</v>
      </c>
      <c r="AD368" s="127">
        <f t="shared" si="247"/>
        <v>0</v>
      </c>
      <c r="AE368" s="127" t="e">
        <f t="shared" si="248"/>
        <v>#DIV/0!</v>
      </c>
    </row>
    <row r="369" spans="2:31" ht="15">
      <c r="B369" s="101"/>
      <c r="C369" s="101"/>
      <c r="D369" s="75" t="s">
        <v>564</v>
      </c>
      <c r="E369" s="76" t="s">
        <v>186</v>
      </c>
      <c r="F369" s="138"/>
      <c r="G369" s="138"/>
      <c r="H369" s="71"/>
      <c r="I369" s="71"/>
      <c r="J369" s="122">
        <f aca="true" t="shared" si="278" ref="J369:J370">+H369+I369</f>
        <v>0</v>
      </c>
      <c r="K369" s="64"/>
      <c r="L369" s="70"/>
      <c r="M369" s="126">
        <f t="shared" si="238"/>
        <v>0</v>
      </c>
      <c r="N369" s="127">
        <f t="shared" si="239"/>
        <v>0</v>
      </c>
      <c r="O369" s="127">
        <f t="shared" si="240"/>
        <v>0</v>
      </c>
      <c r="P369" s="66"/>
      <c r="Q369" s="66"/>
      <c r="R369" s="122">
        <f aca="true" t="shared" si="279" ref="R369:R370">+P369+Q369</f>
        <v>0</v>
      </c>
      <c r="S369" s="64"/>
      <c r="T369" s="70"/>
      <c r="U369" s="126">
        <f t="shared" si="273"/>
        <v>0</v>
      </c>
      <c r="V369" s="127">
        <f t="shared" si="274"/>
        <v>0</v>
      </c>
      <c r="W369" s="127" t="e">
        <f t="shared" si="244"/>
        <v>#DIV/0!</v>
      </c>
      <c r="X369" s="66"/>
      <c r="Y369" s="66"/>
      <c r="Z369" s="122">
        <f aca="true" t="shared" si="280" ref="Z369:Z370">+X369+Y369</f>
        <v>0</v>
      </c>
      <c r="AA369" s="64"/>
      <c r="AB369" s="70"/>
      <c r="AC369" s="126">
        <f t="shared" si="246"/>
        <v>0</v>
      </c>
      <c r="AD369" s="127">
        <f t="shared" si="247"/>
        <v>0</v>
      </c>
      <c r="AE369" s="127" t="e">
        <f t="shared" si="248"/>
        <v>#DIV/0!</v>
      </c>
    </row>
    <row r="370" spans="2:31" ht="15">
      <c r="B370" s="101"/>
      <c r="C370" s="101"/>
      <c r="D370" s="75" t="s">
        <v>565</v>
      </c>
      <c r="E370" s="76" t="s">
        <v>187</v>
      </c>
      <c r="F370" s="138"/>
      <c r="G370" s="138"/>
      <c r="H370" s="71"/>
      <c r="I370" s="71"/>
      <c r="J370" s="122">
        <f t="shared" si="278"/>
        <v>0</v>
      </c>
      <c r="K370" s="64"/>
      <c r="L370" s="70"/>
      <c r="M370" s="126">
        <f t="shared" si="238"/>
        <v>0</v>
      </c>
      <c r="N370" s="127">
        <f t="shared" si="239"/>
        <v>0</v>
      </c>
      <c r="O370" s="127">
        <f t="shared" si="240"/>
        <v>0</v>
      </c>
      <c r="P370" s="66"/>
      <c r="Q370" s="66"/>
      <c r="R370" s="122">
        <f t="shared" si="279"/>
        <v>0</v>
      </c>
      <c r="S370" s="64"/>
      <c r="T370" s="70"/>
      <c r="U370" s="126">
        <f t="shared" si="273"/>
        <v>0</v>
      </c>
      <c r="V370" s="127">
        <f t="shared" si="274"/>
        <v>0</v>
      </c>
      <c r="W370" s="127" t="e">
        <f t="shared" si="244"/>
        <v>#DIV/0!</v>
      </c>
      <c r="X370" s="66"/>
      <c r="Y370" s="66"/>
      <c r="Z370" s="122">
        <f t="shared" si="280"/>
        <v>0</v>
      </c>
      <c r="AA370" s="64"/>
      <c r="AB370" s="70"/>
      <c r="AC370" s="126">
        <f t="shared" si="246"/>
        <v>0</v>
      </c>
      <c r="AD370" s="127">
        <f t="shared" si="247"/>
        <v>0</v>
      </c>
      <c r="AE370" s="127" t="e">
        <f t="shared" si="248"/>
        <v>#DIV/0!</v>
      </c>
    </row>
    <row r="371" spans="2:31" ht="15">
      <c r="B371" s="101"/>
      <c r="C371" s="101"/>
      <c r="D371" s="79" t="s">
        <v>566</v>
      </c>
      <c r="E371" s="80" t="s">
        <v>188</v>
      </c>
      <c r="F371" s="138">
        <f>+F372+F373</f>
        <v>0</v>
      </c>
      <c r="G371" s="138">
        <f>+G372+G373</f>
        <v>0</v>
      </c>
      <c r="H371" s="71"/>
      <c r="I371" s="71"/>
      <c r="J371" s="122">
        <f>+J372+J373</f>
        <v>0</v>
      </c>
      <c r="K371" s="64"/>
      <c r="L371" s="70"/>
      <c r="M371" s="126">
        <f t="shared" si="238"/>
        <v>0</v>
      </c>
      <c r="N371" s="127">
        <f t="shared" si="239"/>
        <v>0</v>
      </c>
      <c r="O371" s="127">
        <f t="shared" si="240"/>
        <v>0</v>
      </c>
      <c r="P371" s="66"/>
      <c r="Q371" s="66"/>
      <c r="R371" s="122">
        <f>+R372+R373</f>
        <v>0</v>
      </c>
      <c r="S371" s="64"/>
      <c r="T371" s="70"/>
      <c r="U371" s="126">
        <f t="shared" si="273"/>
        <v>0</v>
      </c>
      <c r="V371" s="127">
        <f t="shared" si="274"/>
        <v>0</v>
      </c>
      <c r="W371" s="127" t="e">
        <f t="shared" si="244"/>
        <v>#DIV/0!</v>
      </c>
      <c r="X371" s="66"/>
      <c r="Y371" s="66"/>
      <c r="Z371" s="122">
        <f>+Z372+Z373</f>
        <v>0</v>
      </c>
      <c r="AA371" s="64"/>
      <c r="AB371" s="70"/>
      <c r="AC371" s="126">
        <f t="shared" si="246"/>
        <v>0</v>
      </c>
      <c r="AD371" s="127">
        <f t="shared" si="247"/>
        <v>0</v>
      </c>
      <c r="AE371" s="127" t="e">
        <f t="shared" si="248"/>
        <v>#DIV/0!</v>
      </c>
    </row>
    <row r="372" spans="2:31" ht="15">
      <c r="B372" s="101"/>
      <c r="C372" s="101"/>
      <c r="D372" s="81" t="s">
        <v>567</v>
      </c>
      <c r="E372" s="82" t="s">
        <v>189</v>
      </c>
      <c r="F372" s="138"/>
      <c r="G372" s="138"/>
      <c r="H372" s="71"/>
      <c r="I372" s="71"/>
      <c r="J372" s="122">
        <f aca="true" t="shared" si="281" ref="J372:J380">+H372+I372</f>
        <v>0</v>
      </c>
      <c r="K372" s="64"/>
      <c r="L372" s="70"/>
      <c r="M372" s="126">
        <f t="shared" si="238"/>
        <v>0</v>
      </c>
      <c r="N372" s="127">
        <f t="shared" si="239"/>
        <v>0</v>
      </c>
      <c r="O372" s="127">
        <f t="shared" si="240"/>
        <v>0</v>
      </c>
      <c r="P372" s="66"/>
      <c r="Q372" s="66"/>
      <c r="R372" s="122">
        <f aca="true" t="shared" si="282" ref="R372:R380">+P372+Q372</f>
        <v>0</v>
      </c>
      <c r="S372" s="64"/>
      <c r="T372" s="70"/>
      <c r="U372" s="126">
        <f t="shared" si="273"/>
        <v>0</v>
      </c>
      <c r="V372" s="127">
        <f t="shared" si="274"/>
        <v>0</v>
      </c>
      <c r="W372" s="127" t="e">
        <f t="shared" si="244"/>
        <v>#DIV/0!</v>
      </c>
      <c r="X372" s="66"/>
      <c r="Y372" s="66"/>
      <c r="Z372" s="122">
        <f aca="true" t="shared" si="283" ref="Z372:Z380">+X372+Y372</f>
        <v>0</v>
      </c>
      <c r="AA372" s="64"/>
      <c r="AB372" s="70"/>
      <c r="AC372" s="126">
        <f t="shared" si="246"/>
        <v>0</v>
      </c>
      <c r="AD372" s="127">
        <f t="shared" si="247"/>
        <v>0</v>
      </c>
      <c r="AE372" s="127" t="e">
        <f t="shared" si="248"/>
        <v>#DIV/0!</v>
      </c>
    </row>
    <row r="373" spans="2:31" ht="15">
      <c r="B373" s="101"/>
      <c r="C373" s="101"/>
      <c r="D373" s="81" t="s">
        <v>568</v>
      </c>
      <c r="E373" s="82" t="s">
        <v>190</v>
      </c>
      <c r="F373" s="138"/>
      <c r="G373" s="138"/>
      <c r="H373" s="71"/>
      <c r="I373" s="71"/>
      <c r="J373" s="122">
        <f t="shared" si="281"/>
        <v>0</v>
      </c>
      <c r="K373" s="64"/>
      <c r="L373" s="70"/>
      <c r="M373" s="126">
        <f t="shared" si="238"/>
        <v>0</v>
      </c>
      <c r="N373" s="127">
        <f t="shared" si="239"/>
        <v>0</v>
      </c>
      <c r="O373" s="127">
        <f t="shared" si="240"/>
        <v>0</v>
      </c>
      <c r="P373" s="66"/>
      <c r="Q373" s="66"/>
      <c r="R373" s="122">
        <f t="shared" si="282"/>
        <v>0</v>
      </c>
      <c r="S373" s="64"/>
      <c r="T373" s="70"/>
      <c r="U373" s="126">
        <f t="shared" si="273"/>
        <v>0</v>
      </c>
      <c r="V373" s="127">
        <f t="shared" si="274"/>
        <v>0</v>
      </c>
      <c r="W373" s="127" t="e">
        <f t="shared" si="244"/>
        <v>#DIV/0!</v>
      </c>
      <c r="X373" s="66"/>
      <c r="Y373" s="66"/>
      <c r="Z373" s="122">
        <f t="shared" si="283"/>
        <v>0</v>
      </c>
      <c r="AA373" s="64"/>
      <c r="AB373" s="70"/>
      <c r="AC373" s="126">
        <f t="shared" si="246"/>
        <v>0</v>
      </c>
      <c r="AD373" s="127">
        <f t="shared" si="247"/>
        <v>0</v>
      </c>
      <c r="AE373" s="127" t="e">
        <f t="shared" si="248"/>
        <v>#DIV/0!</v>
      </c>
    </row>
    <row r="374" spans="2:31" ht="15">
      <c r="B374" s="101"/>
      <c r="C374" s="101"/>
      <c r="D374" s="75" t="s">
        <v>569</v>
      </c>
      <c r="E374" s="76" t="s">
        <v>191</v>
      </c>
      <c r="F374" s="138"/>
      <c r="G374" s="138"/>
      <c r="H374" s="71"/>
      <c r="I374" s="71"/>
      <c r="J374" s="122">
        <f t="shared" si="281"/>
        <v>0</v>
      </c>
      <c r="K374" s="64"/>
      <c r="L374" s="70"/>
      <c r="M374" s="126">
        <f t="shared" si="238"/>
        <v>0</v>
      </c>
      <c r="N374" s="127">
        <f t="shared" si="239"/>
        <v>0</v>
      </c>
      <c r="O374" s="127">
        <f t="shared" si="240"/>
        <v>0</v>
      </c>
      <c r="P374" s="66"/>
      <c r="Q374" s="66"/>
      <c r="R374" s="122">
        <f t="shared" si="282"/>
        <v>0</v>
      </c>
      <c r="S374" s="64"/>
      <c r="T374" s="70"/>
      <c r="U374" s="126">
        <f t="shared" si="273"/>
        <v>0</v>
      </c>
      <c r="V374" s="127">
        <f t="shared" si="274"/>
        <v>0</v>
      </c>
      <c r="W374" s="127" t="e">
        <f t="shared" si="244"/>
        <v>#DIV/0!</v>
      </c>
      <c r="X374" s="66"/>
      <c r="Y374" s="66"/>
      <c r="Z374" s="122">
        <f t="shared" si="283"/>
        <v>0</v>
      </c>
      <c r="AA374" s="64"/>
      <c r="AB374" s="70"/>
      <c r="AC374" s="126">
        <f t="shared" si="246"/>
        <v>0</v>
      </c>
      <c r="AD374" s="127">
        <f t="shared" si="247"/>
        <v>0</v>
      </c>
      <c r="AE374" s="127" t="e">
        <f t="shared" si="248"/>
        <v>#DIV/0!</v>
      </c>
    </row>
    <row r="375" spans="2:31" ht="15">
      <c r="B375" s="101"/>
      <c r="C375" s="101"/>
      <c r="D375" s="75" t="s">
        <v>570</v>
      </c>
      <c r="E375" s="76" t="s">
        <v>192</v>
      </c>
      <c r="F375" s="138"/>
      <c r="G375" s="138"/>
      <c r="H375" s="71"/>
      <c r="I375" s="71"/>
      <c r="J375" s="122">
        <f t="shared" si="281"/>
        <v>0</v>
      </c>
      <c r="K375" s="64"/>
      <c r="L375" s="70"/>
      <c r="M375" s="126">
        <f t="shared" si="238"/>
        <v>0</v>
      </c>
      <c r="N375" s="127">
        <f t="shared" si="239"/>
        <v>0</v>
      </c>
      <c r="O375" s="127">
        <f t="shared" si="240"/>
        <v>0</v>
      </c>
      <c r="P375" s="66"/>
      <c r="Q375" s="66"/>
      <c r="R375" s="122">
        <f t="shared" si="282"/>
        <v>0</v>
      </c>
      <c r="S375" s="64"/>
      <c r="T375" s="70"/>
      <c r="U375" s="126">
        <f t="shared" si="273"/>
        <v>0</v>
      </c>
      <c r="V375" s="127">
        <f t="shared" si="274"/>
        <v>0</v>
      </c>
      <c r="W375" s="127" t="e">
        <f t="shared" si="244"/>
        <v>#DIV/0!</v>
      </c>
      <c r="X375" s="66"/>
      <c r="Y375" s="66"/>
      <c r="Z375" s="122">
        <f t="shared" si="283"/>
        <v>0</v>
      </c>
      <c r="AA375" s="64"/>
      <c r="AB375" s="70"/>
      <c r="AC375" s="126">
        <f t="shared" si="246"/>
        <v>0</v>
      </c>
      <c r="AD375" s="127">
        <f t="shared" si="247"/>
        <v>0</v>
      </c>
      <c r="AE375" s="127" t="e">
        <f t="shared" si="248"/>
        <v>#DIV/0!</v>
      </c>
    </row>
    <row r="376" spans="2:31" ht="15">
      <c r="B376" s="101"/>
      <c r="C376" s="101"/>
      <c r="D376" s="75" t="s">
        <v>571</v>
      </c>
      <c r="E376" s="76" t="s">
        <v>193</v>
      </c>
      <c r="F376" s="138"/>
      <c r="G376" s="138"/>
      <c r="H376" s="71"/>
      <c r="I376" s="71"/>
      <c r="J376" s="122">
        <f t="shared" si="281"/>
        <v>0</v>
      </c>
      <c r="K376" s="64"/>
      <c r="L376" s="70"/>
      <c r="M376" s="126">
        <f t="shared" si="238"/>
        <v>0</v>
      </c>
      <c r="N376" s="127">
        <f t="shared" si="239"/>
        <v>0</v>
      </c>
      <c r="O376" s="127">
        <f t="shared" si="240"/>
        <v>0</v>
      </c>
      <c r="P376" s="66"/>
      <c r="Q376" s="66"/>
      <c r="R376" s="122">
        <f t="shared" si="282"/>
        <v>0</v>
      </c>
      <c r="S376" s="64"/>
      <c r="T376" s="70"/>
      <c r="U376" s="126">
        <f t="shared" si="273"/>
        <v>0</v>
      </c>
      <c r="V376" s="127">
        <f t="shared" si="274"/>
        <v>0</v>
      </c>
      <c r="W376" s="127" t="e">
        <f t="shared" si="244"/>
        <v>#DIV/0!</v>
      </c>
      <c r="X376" s="66"/>
      <c r="Y376" s="66"/>
      <c r="Z376" s="122">
        <f t="shared" si="283"/>
        <v>0</v>
      </c>
      <c r="AA376" s="64"/>
      <c r="AB376" s="70"/>
      <c r="AC376" s="126">
        <f t="shared" si="246"/>
        <v>0</v>
      </c>
      <c r="AD376" s="127">
        <f t="shared" si="247"/>
        <v>0</v>
      </c>
      <c r="AE376" s="127" t="e">
        <f t="shared" si="248"/>
        <v>#DIV/0!</v>
      </c>
    </row>
    <row r="377" spans="2:31" ht="15">
      <c r="B377" s="74"/>
      <c r="C377" s="74"/>
      <c r="D377" s="75" t="s">
        <v>572</v>
      </c>
      <c r="E377" s="76" t="s">
        <v>194</v>
      </c>
      <c r="F377" s="138"/>
      <c r="G377" s="138"/>
      <c r="H377" s="71"/>
      <c r="I377" s="71"/>
      <c r="J377" s="122">
        <f t="shared" si="281"/>
        <v>0</v>
      </c>
      <c r="K377" s="64"/>
      <c r="L377" s="70"/>
      <c r="M377" s="126">
        <f t="shared" si="238"/>
        <v>0</v>
      </c>
      <c r="N377" s="127">
        <f t="shared" si="239"/>
        <v>0</v>
      </c>
      <c r="O377" s="127">
        <f t="shared" si="240"/>
        <v>0</v>
      </c>
      <c r="P377" s="66"/>
      <c r="Q377" s="66"/>
      <c r="R377" s="122">
        <f t="shared" si="282"/>
        <v>0</v>
      </c>
      <c r="S377" s="64"/>
      <c r="T377" s="70"/>
      <c r="U377" s="126">
        <f t="shared" si="273"/>
        <v>0</v>
      </c>
      <c r="V377" s="127">
        <f t="shared" si="274"/>
        <v>0</v>
      </c>
      <c r="W377" s="127" t="e">
        <f t="shared" si="244"/>
        <v>#DIV/0!</v>
      </c>
      <c r="X377" s="66"/>
      <c r="Y377" s="66"/>
      <c r="Z377" s="122">
        <f t="shared" si="283"/>
        <v>0</v>
      </c>
      <c r="AA377" s="64"/>
      <c r="AB377" s="70"/>
      <c r="AC377" s="126">
        <f t="shared" si="246"/>
        <v>0</v>
      </c>
      <c r="AD377" s="127">
        <f t="shared" si="247"/>
        <v>0</v>
      </c>
      <c r="AE377" s="127" t="e">
        <f t="shared" si="248"/>
        <v>#DIV/0!</v>
      </c>
    </row>
    <row r="378" spans="2:31" ht="15">
      <c r="B378" s="74"/>
      <c r="C378" s="74"/>
      <c r="D378" s="75" t="s">
        <v>573</v>
      </c>
      <c r="E378" s="76" t="s">
        <v>195</v>
      </c>
      <c r="F378" s="138"/>
      <c r="G378" s="138"/>
      <c r="H378" s="71"/>
      <c r="I378" s="71"/>
      <c r="J378" s="122">
        <f t="shared" si="281"/>
        <v>0</v>
      </c>
      <c r="K378" s="64"/>
      <c r="L378" s="70"/>
      <c r="M378" s="126">
        <f t="shared" si="238"/>
        <v>0</v>
      </c>
      <c r="N378" s="127">
        <f t="shared" si="239"/>
        <v>0</v>
      </c>
      <c r="O378" s="127">
        <f t="shared" si="240"/>
        <v>0</v>
      </c>
      <c r="P378" s="66"/>
      <c r="Q378" s="66"/>
      <c r="R378" s="122">
        <f t="shared" si="282"/>
        <v>0</v>
      </c>
      <c r="S378" s="64"/>
      <c r="T378" s="70"/>
      <c r="U378" s="126">
        <f t="shared" si="273"/>
        <v>0</v>
      </c>
      <c r="V378" s="127">
        <f t="shared" si="274"/>
        <v>0</v>
      </c>
      <c r="W378" s="127" t="e">
        <f t="shared" si="244"/>
        <v>#DIV/0!</v>
      </c>
      <c r="X378" s="66"/>
      <c r="Y378" s="66"/>
      <c r="Z378" s="122">
        <f t="shared" si="283"/>
        <v>0</v>
      </c>
      <c r="AA378" s="64"/>
      <c r="AB378" s="70"/>
      <c r="AC378" s="126">
        <f t="shared" si="246"/>
        <v>0</v>
      </c>
      <c r="AD378" s="127">
        <f t="shared" si="247"/>
        <v>0</v>
      </c>
      <c r="AE378" s="127" t="e">
        <f t="shared" si="248"/>
        <v>#DIV/0!</v>
      </c>
    </row>
    <row r="379" spans="2:31" ht="26.4">
      <c r="B379" s="74"/>
      <c r="C379" s="74"/>
      <c r="D379" s="75" t="s">
        <v>574</v>
      </c>
      <c r="E379" s="76" t="s">
        <v>307</v>
      </c>
      <c r="F379" s="138"/>
      <c r="G379" s="138"/>
      <c r="H379" s="71"/>
      <c r="I379" s="71"/>
      <c r="J379" s="122">
        <f t="shared" si="281"/>
        <v>0</v>
      </c>
      <c r="K379" s="64"/>
      <c r="L379" s="70"/>
      <c r="M379" s="126">
        <f t="shared" si="238"/>
        <v>0</v>
      </c>
      <c r="N379" s="127">
        <f t="shared" si="239"/>
        <v>0</v>
      </c>
      <c r="O379" s="127">
        <f t="shared" si="240"/>
        <v>0</v>
      </c>
      <c r="P379" s="66"/>
      <c r="Q379" s="66"/>
      <c r="R379" s="122">
        <f t="shared" si="282"/>
        <v>0</v>
      </c>
      <c r="S379" s="64"/>
      <c r="T379" s="70"/>
      <c r="U379" s="126">
        <f t="shared" si="273"/>
        <v>0</v>
      </c>
      <c r="V379" s="127">
        <f t="shared" si="274"/>
        <v>0</v>
      </c>
      <c r="W379" s="127" t="e">
        <f t="shared" si="244"/>
        <v>#DIV/0!</v>
      </c>
      <c r="X379" s="66"/>
      <c r="Y379" s="66"/>
      <c r="Z379" s="122">
        <f t="shared" si="283"/>
        <v>0</v>
      </c>
      <c r="AA379" s="64"/>
      <c r="AB379" s="70"/>
      <c r="AC379" s="126">
        <f t="shared" si="246"/>
        <v>0</v>
      </c>
      <c r="AD379" s="127">
        <f t="shared" si="247"/>
        <v>0</v>
      </c>
      <c r="AE379" s="127" t="e">
        <f t="shared" si="248"/>
        <v>#DIV/0!</v>
      </c>
    </row>
    <row r="380" spans="2:31" ht="15">
      <c r="B380" s="101"/>
      <c r="C380" s="101"/>
      <c r="D380" s="75" t="s">
        <v>575</v>
      </c>
      <c r="E380" s="76" t="s">
        <v>308</v>
      </c>
      <c r="F380" s="138"/>
      <c r="G380" s="138"/>
      <c r="H380" s="71"/>
      <c r="I380" s="71"/>
      <c r="J380" s="122">
        <f t="shared" si="281"/>
        <v>0</v>
      </c>
      <c r="K380" s="64"/>
      <c r="L380" s="70"/>
      <c r="M380" s="126">
        <f t="shared" si="238"/>
        <v>0</v>
      </c>
      <c r="N380" s="127">
        <f t="shared" si="239"/>
        <v>0</v>
      </c>
      <c r="O380" s="127">
        <f t="shared" si="240"/>
        <v>0</v>
      </c>
      <c r="P380" s="66"/>
      <c r="Q380" s="66"/>
      <c r="R380" s="122">
        <f t="shared" si="282"/>
        <v>0</v>
      </c>
      <c r="S380" s="64"/>
      <c r="T380" s="70"/>
      <c r="U380" s="126">
        <f t="shared" si="273"/>
        <v>0</v>
      </c>
      <c r="V380" s="127">
        <f t="shared" si="274"/>
        <v>0</v>
      </c>
      <c r="W380" s="127" t="e">
        <f t="shared" si="244"/>
        <v>#DIV/0!</v>
      </c>
      <c r="X380" s="66"/>
      <c r="Y380" s="66"/>
      <c r="Z380" s="122">
        <f t="shared" si="283"/>
        <v>0</v>
      </c>
      <c r="AA380" s="64"/>
      <c r="AB380" s="70"/>
      <c r="AC380" s="126">
        <f t="shared" si="246"/>
        <v>0</v>
      </c>
      <c r="AD380" s="127">
        <f t="shared" si="247"/>
        <v>0</v>
      </c>
      <c r="AE380" s="127" t="e">
        <f t="shared" si="248"/>
        <v>#DIV/0!</v>
      </c>
    </row>
    <row r="381" spans="2:31" ht="30.75" customHeight="1">
      <c r="B381" s="100"/>
      <c r="C381" s="100"/>
      <c r="D381" s="70"/>
      <c r="E381" s="104" t="s">
        <v>93</v>
      </c>
      <c r="F381" s="153">
        <f aca="true" t="shared" si="284" ref="F381:I381">+F201+F203+F246+F289+F336+F354</f>
        <v>1000000</v>
      </c>
      <c r="G381" s="153">
        <f t="shared" si="284"/>
        <v>1000000</v>
      </c>
      <c r="H381" s="66">
        <f t="shared" si="284"/>
        <v>0</v>
      </c>
      <c r="I381" s="66">
        <f t="shared" si="284"/>
        <v>0</v>
      </c>
      <c r="J381" s="124">
        <f aca="true" t="shared" si="285" ref="J381">+J201+J203+J246+J289+J336+J354</f>
        <v>0</v>
      </c>
      <c r="K381" s="64"/>
      <c r="L381" s="70"/>
      <c r="M381" s="126">
        <f aca="true" t="shared" si="286" ref="M381">+M201+M203+M246+M289+M336+M354</f>
        <v>-1000000</v>
      </c>
      <c r="N381" s="129"/>
      <c r="O381" s="129"/>
      <c r="P381" s="66">
        <f aca="true" t="shared" si="287" ref="P381:R381">+P201+P203+P246+P289+P336+P354</f>
        <v>0</v>
      </c>
      <c r="Q381" s="66">
        <f t="shared" si="287"/>
        <v>0</v>
      </c>
      <c r="R381" s="124">
        <f t="shared" si="287"/>
        <v>0</v>
      </c>
      <c r="S381" s="64"/>
      <c r="T381" s="70"/>
      <c r="U381" s="126">
        <f>+U201+U203+U246+U289+U336+U354</f>
        <v>0</v>
      </c>
      <c r="V381" s="129"/>
      <c r="W381" s="129"/>
      <c r="X381" s="66">
        <f aca="true" t="shared" si="288" ref="X381:Z381">+X201+X203+X246+X289+X336+X354</f>
        <v>0</v>
      </c>
      <c r="Y381" s="66">
        <f t="shared" si="288"/>
        <v>0</v>
      </c>
      <c r="Z381" s="124">
        <f t="shared" si="288"/>
        <v>0</v>
      </c>
      <c r="AA381" s="64"/>
      <c r="AB381" s="70"/>
      <c r="AC381" s="126">
        <f>+AC201+AC203+AC246+AC289+AC336+AC354</f>
        <v>0</v>
      </c>
      <c r="AD381" s="129"/>
      <c r="AE381" s="129"/>
    </row>
    <row r="382" spans="2:31" ht="15">
      <c r="B382" s="101"/>
      <c r="C382" s="101"/>
      <c r="D382" s="105"/>
      <c r="E382" s="105"/>
      <c r="F382" s="152"/>
      <c r="G382" s="152"/>
      <c r="H382" s="107"/>
      <c r="I382" s="107"/>
      <c r="J382" s="125"/>
      <c r="K382" s="107"/>
      <c r="L382" s="105"/>
      <c r="M382" s="130"/>
      <c r="N382" s="130"/>
      <c r="O382" s="130"/>
      <c r="P382" s="106"/>
      <c r="Q382" s="106"/>
      <c r="R382" s="125"/>
      <c r="S382" s="107"/>
      <c r="T382" s="105"/>
      <c r="U382" s="130"/>
      <c r="V382" s="130"/>
      <c r="W382" s="130"/>
      <c r="X382" s="106"/>
      <c r="Y382" s="106"/>
      <c r="Z382" s="125"/>
      <c r="AA382" s="107"/>
      <c r="AB382" s="105"/>
      <c r="AC382" s="130"/>
      <c r="AD382" s="130"/>
      <c r="AE382" s="130"/>
    </row>
    <row r="383" spans="2:31" ht="15">
      <c r="B383" s="101"/>
      <c r="C383" s="101"/>
      <c r="D383" s="70"/>
      <c r="E383" s="108" t="s">
        <v>94</v>
      </c>
      <c r="F383" s="134"/>
      <c r="G383" s="134"/>
      <c r="H383" s="64"/>
      <c r="I383" s="64"/>
      <c r="J383" s="122"/>
      <c r="K383" s="64"/>
      <c r="L383" s="70"/>
      <c r="M383" s="129"/>
      <c r="N383" s="129"/>
      <c r="O383" s="129"/>
      <c r="P383" s="66"/>
      <c r="Q383" s="66"/>
      <c r="R383" s="122"/>
      <c r="S383" s="64"/>
      <c r="T383" s="70"/>
      <c r="U383" s="129"/>
      <c r="V383" s="129"/>
      <c r="W383" s="129"/>
      <c r="X383" s="66"/>
      <c r="Y383" s="66"/>
      <c r="Z383" s="122"/>
      <c r="AA383" s="64"/>
      <c r="AB383" s="70"/>
      <c r="AC383" s="129"/>
      <c r="AD383" s="129"/>
      <c r="AE383" s="129"/>
    </row>
    <row r="384" spans="2:31" ht="15">
      <c r="B384" s="101"/>
      <c r="C384" s="101"/>
      <c r="D384" s="70"/>
      <c r="E384" s="70"/>
      <c r="F384" s="146"/>
      <c r="G384" s="146"/>
      <c r="H384" s="64"/>
      <c r="I384" s="64"/>
      <c r="J384" s="122"/>
      <c r="K384" s="64"/>
      <c r="L384" s="70"/>
      <c r="M384" s="129"/>
      <c r="N384" s="129"/>
      <c r="O384" s="129"/>
      <c r="P384" s="66"/>
      <c r="Q384" s="66"/>
      <c r="R384" s="122"/>
      <c r="S384" s="64"/>
      <c r="T384" s="70"/>
      <c r="U384" s="129"/>
      <c r="V384" s="129"/>
      <c r="W384" s="129"/>
      <c r="X384" s="66"/>
      <c r="Y384" s="66"/>
      <c r="Z384" s="122"/>
      <c r="AA384" s="64"/>
      <c r="AB384" s="70"/>
      <c r="AC384" s="129"/>
      <c r="AD384" s="129"/>
      <c r="AE384" s="129"/>
    </row>
    <row r="385" spans="2:31" ht="15">
      <c r="B385" s="101"/>
      <c r="C385" s="101"/>
      <c r="D385" s="70"/>
      <c r="E385" s="70"/>
      <c r="F385" s="146"/>
      <c r="G385" s="146"/>
      <c r="H385" s="64"/>
      <c r="I385" s="64"/>
      <c r="J385" s="122"/>
      <c r="K385" s="64"/>
      <c r="L385" s="70"/>
      <c r="M385" s="129"/>
      <c r="N385" s="129"/>
      <c r="O385" s="129"/>
      <c r="P385" s="66"/>
      <c r="Q385" s="66"/>
      <c r="R385" s="122"/>
      <c r="S385" s="64"/>
      <c r="T385" s="70"/>
      <c r="U385" s="129"/>
      <c r="V385" s="129"/>
      <c r="W385" s="129"/>
      <c r="X385" s="66"/>
      <c r="Y385" s="66"/>
      <c r="Z385" s="122"/>
      <c r="AA385" s="64"/>
      <c r="AB385" s="70"/>
      <c r="AC385" s="129"/>
      <c r="AD385" s="129"/>
      <c r="AE385" s="129"/>
    </row>
    <row r="386" spans="2:31" ht="15">
      <c r="B386" s="101"/>
      <c r="C386" s="101"/>
      <c r="D386" s="70"/>
      <c r="E386" s="70"/>
      <c r="F386" s="146"/>
      <c r="G386" s="146"/>
      <c r="H386" s="64"/>
      <c r="I386" s="64"/>
      <c r="J386" s="122"/>
      <c r="K386" s="64"/>
      <c r="L386" s="70"/>
      <c r="M386" s="129"/>
      <c r="N386" s="129"/>
      <c r="O386" s="129"/>
      <c r="P386" s="66"/>
      <c r="Q386" s="66"/>
      <c r="R386" s="122"/>
      <c r="S386" s="64"/>
      <c r="T386" s="70"/>
      <c r="U386" s="129"/>
      <c r="V386" s="129"/>
      <c r="W386" s="129"/>
      <c r="X386" s="66"/>
      <c r="Y386" s="66"/>
      <c r="Z386" s="122"/>
      <c r="AA386" s="64"/>
      <c r="AB386" s="70"/>
      <c r="AC386" s="129"/>
      <c r="AD386" s="129"/>
      <c r="AE386" s="129"/>
    </row>
    <row r="387" spans="2:31" ht="15">
      <c r="B387" s="101"/>
      <c r="C387" s="101"/>
      <c r="D387" s="70"/>
      <c r="E387" s="70"/>
      <c r="F387" s="146"/>
      <c r="G387" s="146"/>
      <c r="H387" s="64"/>
      <c r="I387" s="64"/>
      <c r="J387" s="122"/>
      <c r="K387" s="64"/>
      <c r="L387" s="70"/>
      <c r="M387" s="129"/>
      <c r="N387" s="129"/>
      <c r="O387" s="129"/>
      <c r="P387" s="66"/>
      <c r="Q387" s="66"/>
      <c r="R387" s="122"/>
      <c r="S387" s="64"/>
      <c r="T387" s="70"/>
      <c r="U387" s="129"/>
      <c r="V387" s="129"/>
      <c r="W387" s="129"/>
      <c r="X387" s="66"/>
      <c r="Y387" s="66"/>
      <c r="Z387" s="122"/>
      <c r="AA387" s="64"/>
      <c r="AB387" s="70"/>
      <c r="AC387" s="129"/>
      <c r="AD387" s="129"/>
      <c r="AE387" s="129"/>
    </row>
    <row r="388" spans="2:31" ht="15">
      <c r="B388" s="101"/>
      <c r="C388" s="101"/>
      <c r="D388" s="70"/>
      <c r="E388" s="70"/>
      <c r="F388" s="146"/>
      <c r="G388" s="146"/>
      <c r="H388" s="64"/>
      <c r="I388" s="64"/>
      <c r="J388" s="122"/>
      <c r="K388" s="64"/>
      <c r="L388" s="70"/>
      <c r="M388" s="129"/>
      <c r="N388" s="129"/>
      <c r="O388" s="129"/>
      <c r="P388" s="66"/>
      <c r="Q388" s="66"/>
      <c r="R388" s="122"/>
      <c r="S388" s="64"/>
      <c r="T388" s="70"/>
      <c r="U388" s="129"/>
      <c r="V388" s="129"/>
      <c r="W388" s="129"/>
      <c r="X388" s="66"/>
      <c r="Y388" s="66"/>
      <c r="Z388" s="122"/>
      <c r="AA388" s="64"/>
      <c r="AB388" s="70"/>
      <c r="AC388" s="129"/>
      <c r="AD388" s="129"/>
      <c r="AE388" s="129"/>
    </row>
    <row r="389" spans="2:31" ht="15">
      <c r="B389" s="101"/>
      <c r="C389" s="101"/>
      <c r="D389" s="70"/>
      <c r="E389" s="70"/>
      <c r="F389" s="146"/>
      <c r="G389" s="146"/>
      <c r="H389" s="64"/>
      <c r="I389" s="64"/>
      <c r="J389" s="122"/>
      <c r="K389" s="64"/>
      <c r="L389" s="70"/>
      <c r="M389" s="129"/>
      <c r="N389" s="129"/>
      <c r="O389" s="129"/>
      <c r="P389" s="66"/>
      <c r="Q389" s="66"/>
      <c r="R389" s="122"/>
      <c r="S389" s="64"/>
      <c r="T389" s="70"/>
      <c r="U389" s="129"/>
      <c r="V389" s="129"/>
      <c r="W389" s="129"/>
      <c r="X389" s="66"/>
      <c r="Y389" s="66"/>
      <c r="Z389" s="122"/>
      <c r="AA389" s="64"/>
      <c r="AB389" s="70"/>
      <c r="AC389" s="129"/>
      <c r="AD389" s="129"/>
      <c r="AE389" s="129"/>
    </row>
    <row r="390" spans="2:31" ht="15">
      <c r="B390" s="101"/>
      <c r="C390" s="101"/>
      <c r="D390" s="70"/>
      <c r="E390" s="109" t="s">
        <v>95</v>
      </c>
      <c r="F390" s="147"/>
      <c r="G390" s="147"/>
      <c r="H390" s="70"/>
      <c r="I390" s="70"/>
      <c r="J390" s="124"/>
      <c r="K390" s="64"/>
      <c r="L390" s="70"/>
      <c r="M390" s="129"/>
      <c r="N390" s="129"/>
      <c r="O390" s="129"/>
      <c r="P390" s="66"/>
      <c r="Q390" s="66"/>
      <c r="R390" s="124"/>
      <c r="S390" s="64"/>
      <c r="T390" s="70"/>
      <c r="U390" s="129"/>
      <c r="V390" s="129"/>
      <c r="W390" s="129"/>
      <c r="X390" s="66"/>
      <c r="Y390" s="66"/>
      <c r="Z390" s="124"/>
      <c r="AA390" s="64"/>
      <c r="AB390" s="70"/>
      <c r="AC390" s="129"/>
      <c r="AD390" s="129"/>
      <c r="AE390" s="129"/>
    </row>
    <row r="391" spans="2:31" ht="15">
      <c r="B391" s="101"/>
      <c r="C391" s="101"/>
      <c r="D391" s="70"/>
      <c r="E391" s="70"/>
      <c r="F391" s="146"/>
      <c r="G391" s="146"/>
      <c r="H391" s="64"/>
      <c r="I391" s="64"/>
      <c r="J391" s="122"/>
      <c r="K391" s="64"/>
      <c r="L391" s="70"/>
      <c r="M391" s="129"/>
      <c r="N391" s="129"/>
      <c r="O391" s="129"/>
      <c r="P391" s="66"/>
      <c r="Q391" s="66"/>
      <c r="R391" s="122"/>
      <c r="S391" s="64"/>
      <c r="T391" s="70"/>
      <c r="U391" s="129"/>
      <c r="V391" s="129"/>
      <c r="W391" s="129"/>
      <c r="X391" s="66"/>
      <c r="Y391" s="66"/>
      <c r="Z391" s="122"/>
      <c r="AA391" s="64"/>
      <c r="AB391" s="70"/>
      <c r="AC391" s="129"/>
      <c r="AD391" s="129"/>
      <c r="AE391" s="129"/>
    </row>
    <row r="392" spans="2:31" ht="15">
      <c r="B392" s="101"/>
      <c r="C392" s="101"/>
      <c r="D392" s="70"/>
      <c r="E392" s="109" t="s">
        <v>96</v>
      </c>
      <c r="F392" s="147"/>
      <c r="G392" s="147"/>
      <c r="H392" s="110"/>
      <c r="I392" s="110"/>
      <c r="J392" s="124"/>
      <c r="K392" s="110"/>
      <c r="L392" s="110"/>
      <c r="M392" s="131"/>
      <c r="N392" s="131"/>
      <c r="O392" s="131"/>
      <c r="P392" s="110"/>
      <c r="Q392" s="110"/>
      <c r="R392" s="124"/>
      <c r="S392" s="110"/>
      <c r="T392" s="110"/>
      <c r="U392" s="131"/>
      <c r="V392" s="131"/>
      <c r="W392" s="131"/>
      <c r="X392" s="110"/>
      <c r="Y392" s="110"/>
      <c r="Z392" s="124"/>
      <c r="AA392" s="110"/>
      <c r="AB392" s="110"/>
      <c r="AC392" s="131"/>
      <c r="AD392" s="131"/>
      <c r="AE392" s="131"/>
    </row>
    <row r="393" spans="2:3" ht="15">
      <c r="B393" s="111"/>
      <c r="C393" s="111"/>
    </row>
    <row r="394" spans="2:3" ht="15">
      <c r="B394" s="111"/>
      <c r="C394" s="111"/>
    </row>
    <row r="395" spans="2:3" ht="15">
      <c r="B395" s="111"/>
      <c r="C395" s="111"/>
    </row>
    <row r="396" spans="2:3" ht="15">
      <c r="B396" s="111"/>
      <c r="C396" s="111"/>
    </row>
    <row r="397" spans="2:3" ht="15">
      <c r="B397" s="111"/>
      <c r="C397" s="111"/>
    </row>
    <row r="398" spans="2:7" ht="15">
      <c r="B398" s="111"/>
      <c r="C398" s="111"/>
      <c r="D398" s="112"/>
      <c r="E398" s="113" t="s">
        <v>71</v>
      </c>
      <c r="F398" s="149"/>
      <c r="G398" s="149"/>
    </row>
    <row r="399" spans="2:7" ht="15">
      <c r="B399" s="111"/>
      <c r="C399" s="111"/>
      <c r="D399" s="114" t="s">
        <v>75</v>
      </c>
      <c r="E399" s="112"/>
      <c r="F399" s="150"/>
      <c r="G399" s="150"/>
    </row>
    <row r="400" spans="2:7" ht="15">
      <c r="B400" s="111"/>
      <c r="C400" s="111"/>
      <c r="D400" s="114" t="s">
        <v>76</v>
      </c>
      <c r="E400" s="112"/>
      <c r="F400" s="150"/>
      <c r="G400" s="150"/>
    </row>
    <row r="401" spans="2:7" ht="15">
      <c r="B401" s="111"/>
      <c r="C401" s="111"/>
      <c r="D401" s="114" t="s">
        <v>77</v>
      </c>
      <c r="E401" s="112"/>
      <c r="F401" s="150"/>
      <c r="G401" s="150"/>
    </row>
    <row r="402" spans="2:3" ht="15">
      <c r="B402" s="111"/>
      <c r="C402" s="111"/>
    </row>
    <row r="403" spans="2:3" ht="15">
      <c r="B403" s="111"/>
      <c r="C403" s="111"/>
    </row>
    <row r="404" spans="2:3" ht="15">
      <c r="B404" s="111"/>
      <c r="C404" s="111"/>
    </row>
    <row r="405" spans="2:3" ht="15">
      <c r="B405" s="111"/>
      <c r="C405" s="111"/>
    </row>
    <row r="406" spans="2:3" ht="15">
      <c r="B406" s="111"/>
      <c r="C406" s="111"/>
    </row>
    <row r="407" spans="2:3" ht="15">
      <c r="B407" s="111"/>
      <c r="C407" s="111"/>
    </row>
    <row r="408" spans="2:3" ht="15">
      <c r="B408" s="115"/>
      <c r="C408" s="115"/>
    </row>
    <row r="409" spans="2:3" ht="15">
      <c r="B409" s="115"/>
      <c r="C409" s="115"/>
    </row>
    <row r="410" spans="2:3" ht="15">
      <c r="B410" s="115"/>
      <c r="C410" s="115"/>
    </row>
    <row r="411" spans="2:3" ht="15">
      <c r="B411" s="111"/>
      <c r="C411" s="111"/>
    </row>
    <row r="412" spans="2:3" ht="15">
      <c r="B412" s="116"/>
      <c r="C412" s="116"/>
    </row>
    <row r="413" spans="2:3" ht="15">
      <c r="B413" s="117"/>
      <c r="C413" s="117"/>
    </row>
    <row r="414" spans="2:3" ht="15">
      <c r="B414" s="111"/>
      <c r="C414" s="111"/>
    </row>
    <row r="415" spans="2:3" ht="15">
      <c r="B415" s="111"/>
      <c r="C415" s="111"/>
    </row>
    <row r="416" spans="2:3" ht="15">
      <c r="B416" s="111"/>
      <c r="C416" s="111"/>
    </row>
    <row r="417" spans="2:3" ht="15">
      <c r="B417" s="111"/>
      <c r="C417" s="111"/>
    </row>
    <row r="418" spans="2:3" ht="15">
      <c r="B418" s="111"/>
      <c r="C418" s="111"/>
    </row>
    <row r="419" spans="2:3" ht="15">
      <c r="B419" s="111"/>
      <c r="C419" s="111"/>
    </row>
    <row r="420" spans="2:3" ht="15">
      <c r="B420" s="111"/>
      <c r="C420" s="111"/>
    </row>
    <row r="421" spans="2:3" ht="15">
      <c r="B421" s="111"/>
      <c r="C421" s="111"/>
    </row>
    <row r="422" spans="2:3" ht="15">
      <c r="B422" s="111"/>
      <c r="C422" s="111"/>
    </row>
    <row r="423" spans="2:3" ht="15">
      <c r="B423" s="111"/>
      <c r="C423" s="111"/>
    </row>
    <row r="424" spans="2:3" ht="15">
      <c r="B424" s="111"/>
      <c r="C424" s="111"/>
    </row>
    <row r="425" spans="2:3" ht="15">
      <c r="B425" s="111"/>
      <c r="C425" s="111"/>
    </row>
    <row r="426" spans="2:3" ht="15">
      <c r="B426" s="111"/>
      <c r="C426" s="111"/>
    </row>
    <row r="427" spans="2:3" ht="15">
      <c r="B427" s="111"/>
      <c r="C427" s="111"/>
    </row>
    <row r="428" spans="2:3" ht="15">
      <c r="B428" s="111"/>
      <c r="C428" s="111"/>
    </row>
    <row r="429" spans="2:3" ht="15">
      <c r="B429" s="111"/>
      <c r="C429" s="111"/>
    </row>
    <row r="430" spans="2:3" ht="15">
      <c r="B430" s="111"/>
      <c r="C430" s="111"/>
    </row>
    <row r="431" spans="2:3" ht="15">
      <c r="B431" s="111"/>
      <c r="C431" s="111"/>
    </row>
    <row r="432" spans="2:3" ht="15">
      <c r="B432" s="111"/>
      <c r="C432" s="111"/>
    </row>
    <row r="433" spans="2:3" ht="15">
      <c r="B433" s="111"/>
      <c r="C433" s="111"/>
    </row>
    <row r="434" spans="2:3" ht="15">
      <c r="B434" s="111"/>
      <c r="C434" s="111"/>
    </row>
    <row r="435" spans="2:3" ht="15">
      <c r="B435" s="111"/>
      <c r="C435" s="111"/>
    </row>
    <row r="436" spans="2:3" ht="15">
      <c r="B436" s="111"/>
      <c r="C436" s="111"/>
    </row>
    <row r="437" spans="2:3" ht="15">
      <c r="B437" s="111"/>
      <c r="C437" s="111"/>
    </row>
    <row r="438" spans="2:3" ht="15">
      <c r="B438" s="111"/>
      <c r="C438" s="111"/>
    </row>
    <row r="439" spans="2:3" ht="15">
      <c r="B439" s="111"/>
      <c r="C439" s="111"/>
    </row>
    <row r="440" spans="2:3" ht="15">
      <c r="B440" s="115"/>
      <c r="C440" s="115"/>
    </row>
    <row r="441" spans="2:3" ht="15">
      <c r="B441" s="115"/>
      <c r="C441" s="115"/>
    </row>
    <row r="442" spans="2:3" ht="15">
      <c r="B442" s="115"/>
      <c r="C442" s="115"/>
    </row>
    <row r="443" spans="2:3" ht="15">
      <c r="B443" s="111"/>
      <c r="C443" s="111"/>
    </row>
    <row r="444" spans="2:3" ht="15">
      <c r="B444" s="117"/>
      <c r="C444" s="117"/>
    </row>
    <row r="445" spans="2:3" ht="15">
      <c r="B445" s="111"/>
      <c r="C445" s="111"/>
    </row>
    <row r="446" spans="2:3" ht="15">
      <c r="B446" s="111"/>
      <c r="C446" s="111"/>
    </row>
    <row r="447" spans="2:3" ht="15">
      <c r="B447" s="111"/>
      <c r="C447" s="111"/>
    </row>
    <row r="448" spans="2:3" ht="15">
      <c r="B448" s="111"/>
      <c r="C448" s="111"/>
    </row>
    <row r="449" spans="2:3" ht="15">
      <c r="B449" s="111"/>
      <c r="C449" s="111"/>
    </row>
    <row r="450" spans="2:3" ht="15">
      <c r="B450" s="111"/>
      <c r="C450" s="111"/>
    </row>
    <row r="451" spans="2:3" ht="15">
      <c r="B451" s="111"/>
      <c r="C451" s="111"/>
    </row>
    <row r="452" spans="2:3" ht="15">
      <c r="B452" s="111"/>
      <c r="C452" s="111"/>
    </row>
    <row r="453" spans="2:3" ht="15">
      <c r="B453" s="111"/>
      <c r="C453" s="111"/>
    </row>
    <row r="454" spans="2:3" ht="15">
      <c r="B454" s="111"/>
      <c r="C454" s="111"/>
    </row>
    <row r="455" spans="2:3" ht="15">
      <c r="B455" s="111"/>
      <c r="C455" s="111"/>
    </row>
    <row r="456" spans="2:3" ht="15">
      <c r="B456" s="111"/>
      <c r="C456" s="111"/>
    </row>
    <row r="457" spans="2:3" ht="15">
      <c r="B457" s="111"/>
      <c r="C457" s="111"/>
    </row>
    <row r="458" spans="2:3" ht="15">
      <c r="B458" s="111"/>
      <c r="C458" s="111"/>
    </row>
    <row r="459" spans="2:3" ht="15">
      <c r="B459" s="111"/>
      <c r="C459" s="111"/>
    </row>
    <row r="460" spans="2:3" ht="15">
      <c r="B460" s="111"/>
      <c r="C460" s="111"/>
    </row>
    <row r="461" spans="2:3" ht="15">
      <c r="B461" s="111"/>
      <c r="C461" s="111"/>
    </row>
    <row r="462" spans="2:3" ht="15">
      <c r="B462" s="111"/>
      <c r="C462" s="111"/>
    </row>
    <row r="463" spans="2:3" ht="15">
      <c r="B463" s="111"/>
      <c r="C463" s="111"/>
    </row>
    <row r="464" spans="2:3" ht="15">
      <c r="B464" s="111"/>
      <c r="C464" s="111"/>
    </row>
    <row r="465" spans="2:3" ht="15">
      <c r="B465" s="111"/>
      <c r="C465" s="111"/>
    </row>
    <row r="466" spans="2:3" ht="15">
      <c r="B466" s="111"/>
      <c r="C466" s="111"/>
    </row>
    <row r="467" spans="2:3" ht="15">
      <c r="B467" s="111"/>
      <c r="C467" s="111"/>
    </row>
    <row r="468" spans="2:3" ht="15">
      <c r="B468" s="111"/>
      <c r="C468" s="111"/>
    </row>
    <row r="469" spans="2:3" ht="15">
      <c r="B469" s="111"/>
      <c r="C469" s="111"/>
    </row>
    <row r="470" spans="2:3" ht="15">
      <c r="B470" s="111"/>
      <c r="C470" s="111"/>
    </row>
    <row r="471" spans="2:3" ht="15">
      <c r="B471" s="115"/>
      <c r="C471" s="115"/>
    </row>
    <row r="472" spans="2:3" ht="15">
      <c r="B472" s="115"/>
      <c r="C472" s="115"/>
    </row>
    <row r="473" spans="2:3" ht="15">
      <c r="B473" s="115"/>
      <c r="C473" s="115"/>
    </row>
    <row r="474" spans="2:3" ht="15">
      <c r="B474" s="111"/>
      <c r="C474" s="111"/>
    </row>
    <row r="475" spans="2:3" ht="15">
      <c r="B475" s="116"/>
      <c r="C475" s="116"/>
    </row>
    <row r="476" spans="2:3" ht="15">
      <c r="B476" s="117"/>
      <c r="C476" s="117"/>
    </row>
    <row r="477" spans="2:3" ht="15">
      <c r="B477" s="111"/>
      <c r="C477" s="111"/>
    </row>
    <row r="478" spans="2:3" ht="15">
      <c r="B478" s="111"/>
      <c r="C478" s="111"/>
    </row>
    <row r="479" spans="2:3" ht="15">
      <c r="B479" s="111"/>
      <c r="C479" s="111"/>
    </row>
    <row r="480" spans="2:3" ht="15">
      <c r="B480" s="111"/>
      <c r="C480" s="111"/>
    </row>
    <row r="481" spans="2:3" ht="15">
      <c r="B481" s="111"/>
      <c r="C481" s="111"/>
    </row>
    <row r="482" spans="2:3" ht="15">
      <c r="B482" s="111"/>
      <c r="C482" s="111"/>
    </row>
    <row r="483" spans="2:3" ht="15">
      <c r="B483" s="111"/>
      <c r="C483" s="111"/>
    </row>
    <row r="484" spans="2:3" ht="15">
      <c r="B484" s="111"/>
      <c r="C484" s="111"/>
    </row>
    <row r="485" spans="2:3" ht="15">
      <c r="B485" s="111"/>
      <c r="C485" s="111"/>
    </row>
    <row r="486" spans="2:3" ht="15">
      <c r="B486" s="111"/>
      <c r="C486" s="111"/>
    </row>
    <row r="487" spans="2:3" ht="15">
      <c r="B487" s="111"/>
      <c r="C487" s="111"/>
    </row>
    <row r="488" spans="2:3" ht="15">
      <c r="B488" s="111"/>
      <c r="C488" s="111"/>
    </row>
    <row r="489" spans="2:3" ht="15">
      <c r="B489" s="118"/>
      <c r="C489" s="118"/>
    </row>
    <row r="490" spans="2:3" ht="15">
      <c r="B490" s="117"/>
      <c r="C490" s="117"/>
    </row>
    <row r="491" spans="2:3" ht="15">
      <c r="B491" s="111"/>
      <c r="C491" s="111"/>
    </row>
    <row r="492" spans="2:3" ht="15">
      <c r="B492" s="111"/>
      <c r="C492" s="111"/>
    </row>
    <row r="493" spans="2:3" ht="15">
      <c r="B493" s="111"/>
      <c r="C493" s="111"/>
    </row>
    <row r="494" spans="2:3" ht="15">
      <c r="B494" s="111"/>
      <c r="C494" s="111"/>
    </row>
    <row r="495" spans="2:3" ht="15">
      <c r="B495" s="111"/>
      <c r="C495" s="111"/>
    </row>
    <row r="496" spans="2:3" ht="15">
      <c r="B496" s="111"/>
      <c r="C496" s="111"/>
    </row>
    <row r="497" spans="2:3" ht="15">
      <c r="B497" s="111"/>
      <c r="C497" s="111"/>
    </row>
    <row r="498" spans="2:3" ht="15">
      <c r="B498" s="111"/>
      <c r="C498" s="111"/>
    </row>
    <row r="499" spans="2:3" ht="15">
      <c r="B499" s="111"/>
      <c r="C499" s="111"/>
    </row>
    <row r="500" spans="2:3" ht="15">
      <c r="B500" s="111"/>
      <c r="C500" s="111"/>
    </row>
    <row r="501" spans="2:3" ht="15">
      <c r="B501" s="111"/>
      <c r="C501" s="111"/>
    </row>
    <row r="502" spans="2:3" ht="15">
      <c r="B502" s="111"/>
      <c r="C502" s="111"/>
    </row>
    <row r="503" spans="2:3" ht="15">
      <c r="B503" s="118"/>
      <c r="C503" s="118"/>
    </row>
    <row r="504" spans="2:3" ht="15">
      <c r="B504" s="116"/>
      <c r="C504" s="116"/>
    </row>
    <row r="505" spans="2:3" ht="15">
      <c r="B505" s="115"/>
      <c r="C505" s="115"/>
    </row>
    <row r="506" spans="2:3" ht="15">
      <c r="B506" s="115"/>
      <c r="C506" s="115"/>
    </row>
    <row r="507" spans="2:3" ht="15">
      <c r="B507" s="115"/>
      <c r="C507" s="115"/>
    </row>
    <row r="508" spans="2:3" ht="15">
      <c r="B508" s="116"/>
      <c r="C508" s="116"/>
    </row>
    <row r="509" spans="2:3" ht="15">
      <c r="B509" s="116"/>
      <c r="C509" s="116"/>
    </row>
    <row r="510" spans="2:3" ht="15">
      <c r="B510" s="115"/>
      <c r="C510" s="115"/>
    </row>
    <row r="511" spans="2:3" ht="15">
      <c r="B511" s="115"/>
      <c r="C511" s="115"/>
    </row>
    <row r="512" spans="2:3" ht="15">
      <c r="B512" s="115"/>
      <c r="C512" s="115"/>
    </row>
    <row r="513" spans="2:3" ht="15">
      <c r="B513" s="115"/>
      <c r="C513" s="115"/>
    </row>
    <row r="514" spans="2:3" ht="15">
      <c r="B514" s="115"/>
      <c r="C514" s="115"/>
    </row>
    <row r="515" spans="2:3" ht="15">
      <c r="B515" s="115"/>
      <c r="C515" s="115"/>
    </row>
    <row r="516" spans="2:3" ht="15">
      <c r="B516" s="115"/>
      <c r="C516" s="115"/>
    </row>
    <row r="517" spans="2:3" ht="15">
      <c r="B517" s="115"/>
      <c r="C517" s="115"/>
    </row>
    <row r="518" spans="2:3" ht="15">
      <c r="B518" s="115"/>
      <c r="C518" s="115"/>
    </row>
    <row r="519" spans="2:3" ht="15">
      <c r="B519" s="115"/>
      <c r="C519" s="115"/>
    </row>
    <row r="520" spans="2:3" ht="15">
      <c r="B520" s="115"/>
      <c r="C520" s="115"/>
    </row>
    <row r="521" spans="2:3" ht="15">
      <c r="B521" s="115"/>
      <c r="C521" s="115"/>
    </row>
    <row r="522" spans="2:3" ht="15">
      <c r="B522" s="115"/>
      <c r="C522" s="115"/>
    </row>
    <row r="523" spans="2:3" ht="15">
      <c r="B523" s="115"/>
      <c r="C523" s="115"/>
    </row>
    <row r="524" spans="2:3" ht="15">
      <c r="B524" s="115"/>
      <c r="C524" s="115"/>
    </row>
    <row r="525" spans="2:3" ht="15">
      <c r="B525" s="115"/>
      <c r="C525" s="115"/>
    </row>
    <row r="526" spans="2:3" ht="15">
      <c r="B526" s="115"/>
      <c r="C526" s="115"/>
    </row>
    <row r="527" spans="2:3" ht="15">
      <c r="B527" s="115"/>
      <c r="C527" s="115"/>
    </row>
    <row r="528" spans="2:3" ht="15">
      <c r="B528" s="116"/>
      <c r="C528" s="116"/>
    </row>
    <row r="529" spans="2:3" ht="15">
      <c r="B529" s="116"/>
      <c r="C529" s="116"/>
    </row>
    <row r="530" spans="2:3" ht="15">
      <c r="B530" s="115"/>
      <c r="C530" s="115"/>
    </row>
    <row r="531" spans="2:3" ht="15">
      <c r="B531" s="115"/>
      <c r="C531" s="115"/>
    </row>
    <row r="532" spans="2:3" ht="15">
      <c r="B532" s="111"/>
      <c r="C532" s="111"/>
    </row>
    <row r="533" spans="2:3" ht="15">
      <c r="B533" s="111"/>
      <c r="C533" s="111"/>
    </row>
    <row r="534" spans="2:3" ht="15">
      <c r="B534" s="115"/>
      <c r="C534" s="115"/>
    </row>
    <row r="535" spans="2:3" ht="15">
      <c r="B535" s="115"/>
      <c r="C535" s="115"/>
    </row>
    <row r="536" spans="2:3" ht="15">
      <c r="B536" s="115"/>
      <c r="C536" s="115"/>
    </row>
    <row r="537" spans="2:3" ht="15">
      <c r="B537" s="116"/>
      <c r="C537" s="116"/>
    </row>
    <row r="538" spans="2:3" ht="15">
      <c r="B538" s="115"/>
      <c r="C538" s="115"/>
    </row>
    <row r="539" spans="2:3" ht="15">
      <c r="B539" s="115"/>
      <c r="C539" s="115"/>
    </row>
    <row r="540" spans="2:3" ht="15">
      <c r="B540" s="115"/>
      <c r="C540" s="115"/>
    </row>
    <row r="541" spans="2:3" ht="15">
      <c r="B541" s="115"/>
      <c r="C541" s="115"/>
    </row>
    <row r="542" spans="2:3" ht="15">
      <c r="B542" s="115"/>
      <c r="C542" s="115"/>
    </row>
    <row r="543" spans="2:3" ht="15">
      <c r="B543" s="115"/>
      <c r="C543" s="115"/>
    </row>
    <row r="544" spans="2:3" ht="15">
      <c r="B544" s="115"/>
      <c r="C544" s="115"/>
    </row>
    <row r="545" spans="2:3" ht="15">
      <c r="B545" s="115"/>
      <c r="C545" s="115"/>
    </row>
    <row r="546" spans="2:3" ht="15">
      <c r="B546" s="116"/>
      <c r="C546" s="116"/>
    </row>
    <row r="547" spans="2:3" ht="15">
      <c r="B547" s="116"/>
      <c r="C547" s="116"/>
    </row>
    <row r="548" spans="2:3" ht="15">
      <c r="B548" s="115"/>
      <c r="C548" s="115"/>
    </row>
    <row r="549" spans="2:3" ht="15">
      <c r="B549" s="115"/>
      <c r="C549" s="115"/>
    </row>
    <row r="550" spans="2:3" ht="15">
      <c r="B550" s="116"/>
      <c r="C550" s="116"/>
    </row>
    <row r="551" spans="2:3" ht="15">
      <c r="B551" s="115"/>
      <c r="C551" s="115"/>
    </row>
    <row r="552" spans="2:3" ht="15">
      <c r="B552" s="115"/>
      <c r="C552" s="115"/>
    </row>
    <row r="553" spans="2:3" ht="15">
      <c r="B553" s="115"/>
      <c r="C553" s="115"/>
    </row>
    <row r="554" spans="2:3" ht="15">
      <c r="B554" s="115"/>
      <c r="C554" s="115"/>
    </row>
    <row r="555" spans="2:3" ht="15">
      <c r="B555" s="115"/>
      <c r="C555" s="115"/>
    </row>
    <row r="556" spans="2:3" ht="15">
      <c r="B556" s="115"/>
      <c r="C556" s="115"/>
    </row>
    <row r="557" spans="2:3" ht="15">
      <c r="B557" s="115"/>
      <c r="C557" s="115"/>
    </row>
    <row r="558" spans="2:3" ht="15">
      <c r="B558" s="115"/>
      <c r="C558" s="115"/>
    </row>
    <row r="559" spans="2:3" ht="15">
      <c r="B559" s="115"/>
      <c r="C559" s="115"/>
    </row>
    <row r="560" spans="2:3" ht="15">
      <c r="B560" s="115"/>
      <c r="C560" s="115"/>
    </row>
    <row r="561" spans="2:3" ht="15">
      <c r="B561" s="115"/>
      <c r="C561" s="115"/>
    </row>
    <row r="562" spans="2:3" ht="15">
      <c r="B562" s="115"/>
      <c r="C562" s="115"/>
    </row>
    <row r="563" spans="2:3" ht="15">
      <c r="B563" s="115"/>
      <c r="C563" s="115"/>
    </row>
    <row r="564" spans="2:3" ht="15">
      <c r="B564" s="115"/>
      <c r="C564" s="115"/>
    </row>
    <row r="565" spans="2:3" ht="15">
      <c r="B565" s="115"/>
      <c r="C565" s="115"/>
    </row>
    <row r="566" spans="2:3" ht="15">
      <c r="B566" s="115"/>
      <c r="C566" s="115"/>
    </row>
    <row r="567" spans="2:3" ht="15">
      <c r="B567" s="115"/>
      <c r="C567" s="115"/>
    </row>
    <row r="568" spans="2:3" ht="15">
      <c r="B568" s="115"/>
      <c r="C568" s="115"/>
    </row>
    <row r="569" spans="2:3" ht="15">
      <c r="B569" s="115"/>
      <c r="C569" s="115"/>
    </row>
    <row r="570" spans="2:3" ht="15">
      <c r="B570" s="115"/>
      <c r="C570" s="115"/>
    </row>
    <row r="571" spans="2:3" ht="15">
      <c r="B571" s="115"/>
      <c r="C571" s="115"/>
    </row>
    <row r="572" spans="2:3" ht="15">
      <c r="B572" s="115"/>
      <c r="C572" s="115"/>
    </row>
    <row r="573" spans="2:3" ht="15">
      <c r="B573" s="119"/>
      <c r="C573" s="119"/>
    </row>
    <row r="574" spans="2:3" ht="15">
      <c r="B574" s="119"/>
      <c r="C574" s="119"/>
    </row>
    <row r="575" spans="2:3" ht="15">
      <c r="B575" s="119"/>
      <c r="C575" s="119"/>
    </row>
    <row r="576" spans="2:3" ht="15">
      <c r="B576" s="119"/>
      <c r="C576" s="119"/>
    </row>
    <row r="577" spans="2:3" ht="15">
      <c r="B577" s="119"/>
      <c r="C577" s="119"/>
    </row>
    <row r="578" spans="2:3" ht="15">
      <c r="B578" s="119"/>
      <c r="C578" s="119"/>
    </row>
    <row r="579" spans="2:3" ht="15">
      <c r="B579" s="119"/>
      <c r="C579" s="119"/>
    </row>
    <row r="580" spans="2:3" ht="15">
      <c r="B580" s="119"/>
      <c r="C580" s="119"/>
    </row>
    <row r="581" spans="2:3" ht="15">
      <c r="B581" s="119"/>
      <c r="C581" s="119"/>
    </row>
    <row r="582" spans="2:3" ht="15">
      <c r="B582" s="119"/>
      <c r="C582" s="119"/>
    </row>
    <row r="583" spans="2:3" ht="15">
      <c r="B583" s="119"/>
      <c r="C583" s="119"/>
    </row>
    <row r="584" spans="2:3" ht="15">
      <c r="B584" s="119"/>
      <c r="C584" s="119"/>
    </row>
    <row r="585" spans="2:3" ht="15">
      <c r="B585" s="119"/>
      <c r="C585" s="119"/>
    </row>
    <row r="586" spans="2:3" ht="15">
      <c r="B586" s="119"/>
      <c r="C586" s="119"/>
    </row>
    <row r="587" spans="2:3" ht="15">
      <c r="B587" s="119"/>
      <c r="C587" s="119"/>
    </row>
    <row r="588" spans="2:3" ht="15">
      <c r="B588" s="120"/>
      <c r="C588" s="120"/>
    </row>
    <row r="589" spans="2:3" ht="15">
      <c r="B589" s="121"/>
      <c r="C589" s="121"/>
    </row>
    <row r="590" spans="2:3" ht="15">
      <c r="B590" s="121"/>
      <c r="C590" s="121"/>
    </row>
    <row r="591" spans="2:3" ht="15">
      <c r="B591" s="121"/>
      <c r="C591" s="121"/>
    </row>
    <row r="592" spans="2:3" ht="15">
      <c r="B592" s="119"/>
      <c r="C592" s="119"/>
    </row>
    <row r="593" spans="2:3" ht="15">
      <c r="B593" s="119"/>
      <c r="C593" s="119"/>
    </row>
    <row r="594" spans="2:3" ht="15">
      <c r="B594" s="119"/>
      <c r="C594" s="119"/>
    </row>
    <row r="595" spans="2:3" ht="15">
      <c r="B595" s="119"/>
      <c r="C595" s="119"/>
    </row>
    <row r="596" spans="2:3" ht="15">
      <c r="B596" s="119"/>
      <c r="C596" s="119"/>
    </row>
    <row r="597" spans="2:3" ht="15">
      <c r="B597" s="119"/>
      <c r="C597" s="119"/>
    </row>
    <row r="598" spans="2:3" ht="15">
      <c r="B598" s="119"/>
      <c r="C598" s="119"/>
    </row>
    <row r="599" spans="2:3" ht="15">
      <c r="B599" s="119"/>
      <c r="C599" s="119"/>
    </row>
    <row r="600" spans="2:3" ht="15">
      <c r="B600" s="119"/>
      <c r="C600" s="119"/>
    </row>
    <row r="601" spans="2:3" ht="15">
      <c r="B601" s="119"/>
      <c r="C601" s="119"/>
    </row>
    <row r="602" spans="2:3" ht="15">
      <c r="B602" s="119"/>
      <c r="C602" s="119"/>
    </row>
    <row r="603" spans="2:3" ht="15">
      <c r="B603" s="119"/>
      <c r="C603" s="119"/>
    </row>
    <row r="604" spans="2:3" ht="15">
      <c r="B604" s="119"/>
      <c r="C604" s="119"/>
    </row>
    <row r="605" spans="2:3" ht="15">
      <c r="B605" s="119"/>
      <c r="C605" s="119"/>
    </row>
    <row r="606" spans="2:3" ht="15">
      <c r="B606" s="119"/>
      <c r="C606" s="119"/>
    </row>
    <row r="607" spans="2:3" ht="15">
      <c r="B607" s="119"/>
      <c r="C607" s="119"/>
    </row>
    <row r="608" spans="2:3" ht="15">
      <c r="B608" s="119"/>
      <c r="C608" s="119"/>
    </row>
    <row r="609" spans="2:3" ht="15">
      <c r="B609" s="119"/>
      <c r="C609" s="119"/>
    </row>
    <row r="610" spans="2:3" ht="15">
      <c r="B610" s="119"/>
      <c r="C610" s="119"/>
    </row>
    <row r="611" spans="2:3" ht="15">
      <c r="B611" s="119"/>
      <c r="C611" s="119"/>
    </row>
    <row r="612" spans="2:3" ht="15">
      <c r="B612" s="119"/>
      <c r="C612" s="119"/>
    </row>
    <row r="613" spans="2:3" ht="15">
      <c r="B613" s="119"/>
      <c r="C613" s="119"/>
    </row>
    <row r="614" spans="2:3" ht="15">
      <c r="B614" s="119"/>
      <c r="C614" s="119"/>
    </row>
    <row r="615" spans="2:3" ht="15">
      <c r="B615" s="119"/>
      <c r="C615" s="119"/>
    </row>
    <row r="616" spans="2:3" ht="15">
      <c r="B616" s="119"/>
      <c r="C616" s="119"/>
    </row>
    <row r="617" spans="2:3" ht="15">
      <c r="B617" s="119"/>
      <c r="C617" s="119"/>
    </row>
    <row r="618" spans="2:3" ht="15">
      <c r="B618" s="119"/>
      <c r="C618" s="119"/>
    </row>
    <row r="619" spans="2:3" ht="15">
      <c r="B619" s="119"/>
      <c r="C619" s="119"/>
    </row>
    <row r="620" spans="2:3" ht="15">
      <c r="B620" s="119"/>
      <c r="C620" s="119"/>
    </row>
    <row r="621" spans="2:3" ht="15">
      <c r="B621" s="119"/>
      <c r="C621" s="119"/>
    </row>
    <row r="622" spans="2:3" ht="15">
      <c r="B622" s="119"/>
      <c r="C622" s="119"/>
    </row>
    <row r="623" spans="2:3" ht="15">
      <c r="B623" s="119"/>
      <c r="C623" s="119"/>
    </row>
    <row r="624" spans="2:3" ht="15">
      <c r="B624" s="119"/>
      <c r="C624" s="119"/>
    </row>
    <row r="625" spans="2:3" ht="15">
      <c r="B625" s="119"/>
      <c r="C625" s="119"/>
    </row>
    <row r="626" spans="2:3" ht="15">
      <c r="B626" s="119"/>
      <c r="C626" s="119"/>
    </row>
    <row r="627" spans="2:3" ht="15">
      <c r="B627" s="119"/>
      <c r="C627" s="119"/>
    </row>
    <row r="628" spans="2:3" ht="15">
      <c r="B628" s="119"/>
      <c r="C628" s="119"/>
    </row>
    <row r="629" spans="2:3" ht="15">
      <c r="B629" s="119"/>
      <c r="C629" s="119"/>
    </row>
    <row r="630" spans="2:3" ht="15">
      <c r="B630" s="119"/>
      <c r="C630" s="119"/>
    </row>
    <row r="631" spans="2:3" ht="15">
      <c r="B631" s="119"/>
      <c r="C631" s="119"/>
    </row>
    <row r="632" spans="2:3" ht="15">
      <c r="B632" s="119"/>
      <c r="C632" s="119"/>
    </row>
    <row r="633" spans="2:3" ht="15">
      <c r="B633" s="119"/>
      <c r="C633" s="119"/>
    </row>
    <row r="634" spans="2:3" ht="15">
      <c r="B634" s="119"/>
      <c r="C634" s="119"/>
    </row>
    <row r="635" spans="2:3" ht="15">
      <c r="B635" s="119"/>
      <c r="C635" s="119"/>
    </row>
    <row r="636" spans="2:3" ht="15">
      <c r="B636" s="119"/>
      <c r="C636" s="119"/>
    </row>
    <row r="637" spans="2:3" ht="15">
      <c r="B637" s="119"/>
      <c r="C637" s="119"/>
    </row>
    <row r="638" spans="2:3" ht="15">
      <c r="B638" s="119"/>
      <c r="C638" s="119"/>
    </row>
    <row r="639" spans="2:3" ht="15">
      <c r="B639" s="119"/>
      <c r="C639" s="119"/>
    </row>
    <row r="640" spans="2:3" ht="15">
      <c r="B640" s="119"/>
      <c r="C640" s="119"/>
    </row>
    <row r="641" spans="2:3" ht="15">
      <c r="B641" s="119"/>
      <c r="C641" s="119"/>
    </row>
    <row r="642" spans="2:3" ht="15">
      <c r="B642" s="119"/>
      <c r="C642" s="119"/>
    </row>
    <row r="643" spans="2:3" ht="15">
      <c r="B643" s="119"/>
      <c r="C643" s="119"/>
    </row>
    <row r="644" spans="2:3" ht="15">
      <c r="B644" s="119"/>
      <c r="C644" s="119"/>
    </row>
    <row r="645" spans="2:3" ht="15">
      <c r="B645" s="119"/>
      <c r="C645" s="119"/>
    </row>
    <row r="646" spans="2:3" ht="15">
      <c r="B646" s="119"/>
      <c r="C646" s="119"/>
    </row>
    <row r="647" spans="2:3" ht="15">
      <c r="B647" s="119"/>
      <c r="C647" s="119"/>
    </row>
    <row r="648" spans="2:3" ht="15">
      <c r="B648" s="119"/>
      <c r="C648" s="119"/>
    </row>
    <row r="649" spans="2:3" ht="15">
      <c r="B649" s="119"/>
      <c r="C649" s="119"/>
    </row>
    <row r="650" spans="2:3" ht="15">
      <c r="B650" s="119"/>
      <c r="C650" s="119"/>
    </row>
    <row r="651" spans="2:3" ht="15">
      <c r="B651" s="119"/>
      <c r="C651" s="119"/>
    </row>
    <row r="652" spans="2:3" ht="15">
      <c r="B652" s="119"/>
      <c r="C652" s="119"/>
    </row>
    <row r="653" spans="2:3" ht="15">
      <c r="B653" s="119"/>
      <c r="C653" s="119"/>
    </row>
    <row r="654" spans="2:3" ht="15">
      <c r="B654" s="119"/>
      <c r="C654" s="119"/>
    </row>
    <row r="655" spans="2:3" ht="15">
      <c r="B655" s="119"/>
      <c r="C655" s="119"/>
    </row>
    <row r="656" spans="2:3" ht="15">
      <c r="B656" s="119"/>
      <c r="C656" s="119"/>
    </row>
    <row r="657" spans="2:3" ht="15">
      <c r="B657" s="119"/>
      <c r="C657" s="119"/>
    </row>
    <row r="658" spans="2:3" ht="15">
      <c r="B658" s="119"/>
      <c r="C658" s="119"/>
    </row>
    <row r="659" spans="2:3" ht="15">
      <c r="B659" s="119"/>
      <c r="C659" s="119"/>
    </row>
    <row r="660" spans="2:3" ht="15">
      <c r="B660" s="119"/>
      <c r="C660" s="119"/>
    </row>
    <row r="661" spans="2:3" ht="15">
      <c r="B661" s="119"/>
      <c r="C661" s="119"/>
    </row>
    <row r="662" spans="2:3" ht="15">
      <c r="B662" s="119"/>
      <c r="C662" s="119"/>
    </row>
    <row r="663" spans="2:3" ht="15">
      <c r="B663" s="119"/>
      <c r="C663" s="119"/>
    </row>
    <row r="664" spans="2:3" ht="15">
      <c r="B664" s="119"/>
      <c r="C664" s="119"/>
    </row>
    <row r="665" spans="2:3" ht="15">
      <c r="B665" s="119"/>
      <c r="C665" s="119"/>
    </row>
    <row r="666" spans="2:3" ht="15">
      <c r="B666" s="119"/>
      <c r="C666" s="119"/>
    </row>
    <row r="667" spans="2:3" ht="15">
      <c r="B667" s="119"/>
      <c r="C667" s="119"/>
    </row>
    <row r="668" spans="2:3" ht="15">
      <c r="B668" s="119"/>
      <c r="C668" s="119"/>
    </row>
    <row r="669" spans="2:3" ht="15">
      <c r="B669" s="119"/>
      <c r="C669" s="119"/>
    </row>
    <row r="670" spans="2:3" ht="15">
      <c r="B670" s="119"/>
      <c r="C670" s="119"/>
    </row>
    <row r="671" spans="2:3" ht="15">
      <c r="B671" s="119"/>
      <c r="C671" s="119"/>
    </row>
    <row r="672" spans="2:3" ht="15">
      <c r="B672" s="119"/>
      <c r="C672" s="119"/>
    </row>
    <row r="673" spans="2:3" ht="15">
      <c r="B673" s="119"/>
      <c r="C673" s="119"/>
    </row>
    <row r="674" spans="2:3" ht="15">
      <c r="B674" s="119"/>
      <c r="C674" s="119"/>
    </row>
    <row r="675" spans="2:3" ht="15">
      <c r="B675" s="119"/>
      <c r="C675" s="119"/>
    </row>
    <row r="676" spans="2:3" ht="15">
      <c r="B676" s="119"/>
      <c r="C676" s="119"/>
    </row>
    <row r="677" spans="2:3" ht="15">
      <c r="B677" s="119"/>
      <c r="C677" s="119"/>
    </row>
    <row r="678" spans="2:3" ht="15">
      <c r="B678" s="119"/>
      <c r="C678" s="119"/>
    </row>
    <row r="679" spans="2:3" ht="15">
      <c r="B679" s="119"/>
      <c r="C679" s="119"/>
    </row>
    <row r="680" spans="2:3" ht="15">
      <c r="B680" s="119"/>
      <c r="C680" s="119"/>
    </row>
    <row r="681" spans="2:3" ht="15">
      <c r="B681" s="119"/>
      <c r="C681" s="119"/>
    </row>
    <row r="682" spans="2:3" ht="15">
      <c r="B682" s="119"/>
      <c r="C682" s="119"/>
    </row>
    <row r="683" spans="2:3" ht="15">
      <c r="B683" s="119"/>
      <c r="C683" s="119"/>
    </row>
    <row r="684" spans="2:3" ht="15">
      <c r="B684" s="119"/>
      <c r="C684" s="119"/>
    </row>
    <row r="685" spans="2:3" ht="15">
      <c r="B685" s="119"/>
      <c r="C685" s="119"/>
    </row>
    <row r="686" spans="2:3" ht="15">
      <c r="B686" s="119"/>
      <c r="C686" s="119"/>
    </row>
    <row r="687" spans="2:3" ht="15">
      <c r="B687" s="119"/>
      <c r="C687" s="119"/>
    </row>
    <row r="688" spans="2:3" ht="15">
      <c r="B688" s="119"/>
      <c r="C688" s="119"/>
    </row>
    <row r="689" spans="2:3" ht="15">
      <c r="B689" s="119"/>
      <c r="C689" s="119"/>
    </row>
    <row r="690" spans="2:3" ht="15">
      <c r="B690" s="119"/>
      <c r="C690" s="119"/>
    </row>
    <row r="691" spans="2:3" ht="15">
      <c r="B691" s="119"/>
      <c r="C691" s="119"/>
    </row>
    <row r="692" spans="2:3" ht="15">
      <c r="B692" s="119"/>
      <c r="C692" s="119"/>
    </row>
    <row r="693" spans="2:3" ht="15">
      <c r="B693" s="119"/>
      <c r="C693" s="119"/>
    </row>
    <row r="694" spans="2:3" ht="15">
      <c r="B694" s="119"/>
      <c r="C694" s="119"/>
    </row>
    <row r="695" spans="2:3" ht="15">
      <c r="B695" s="119"/>
      <c r="C695" s="119"/>
    </row>
    <row r="696" spans="2:3" ht="15">
      <c r="B696" s="119"/>
      <c r="C696" s="119"/>
    </row>
    <row r="697" spans="2:3" ht="15">
      <c r="B697" s="119"/>
      <c r="C697" s="119"/>
    </row>
    <row r="698" spans="2:3" ht="15">
      <c r="B698" s="119"/>
      <c r="C698" s="119"/>
    </row>
    <row r="699" spans="2:3" ht="15">
      <c r="B699" s="119"/>
      <c r="C699" s="119"/>
    </row>
    <row r="700" spans="2:3" ht="15">
      <c r="B700" s="119"/>
      <c r="C700" s="119"/>
    </row>
    <row r="701" spans="2:3" ht="15">
      <c r="B701" s="119"/>
      <c r="C701" s="119"/>
    </row>
    <row r="702" spans="2:3" ht="15">
      <c r="B702" s="119"/>
      <c r="C702" s="119"/>
    </row>
    <row r="703" spans="2:3" ht="15">
      <c r="B703" s="119"/>
      <c r="C703" s="119"/>
    </row>
    <row r="704" spans="2:3" ht="15">
      <c r="B704" s="119"/>
      <c r="C704" s="119"/>
    </row>
    <row r="705" spans="2:3" ht="15">
      <c r="B705" s="119"/>
      <c r="C705" s="119"/>
    </row>
    <row r="706" spans="2:3" ht="15">
      <c r="B706" s="119"/>
      <c r="C706" s="119"/>
    </row>
    <row r="707" spans="2:3" ht="15">
      <c r="B707" s="119"/>
      <c r="C707" s="119"/>
    </row>
    <row r="708" spans="2:3" ht="15">
      <c r="B708" s="119"/>
      <c r="C708" s="119"/>
    </row>
    <row r="709" spans="2:3" ht="15">
      <c r="B709" s="119"/>
      <c r="C709" s="119"/>
    </row>
    <row r="710" spans="2:3" ht="15">
      <c r="B710" s="119"/>
      <c r="C710" s="119"/>
    </row>
    <row r="711" spans="2:3" ht="15">
      <c r="B711" s="119"/>
      <c r="C711" s="119"/>
    </row>
    <row r="712" spans="2:3" ht="15">
      <c r="B712" s="119"/>
      <c r="C712" s="119"/>
    </row>
    <row r="713" spans="2:3" ht="15">
      <c r="B713" s="119"/>
      <c r="C713" s="119"/>
    </row>
    <row r="714" spans="2:3" ht="15">
      <c r="B714" s="119"/>
      <c r="C714" s="119"/>
    </row>
    <row r="715" spans="2:3" ht="15">
      <c r="B715" s="119"/>
      <c r="C715" s="119"/>
    </row>
    <row r="716" spans="2:3" ht="15">
      <c r="B716" s="119"/>
      <c r="C716" s="119"/>
    </row>
    <row r="717" spans="2:3" ht="15">
      <c r="B717" s="119"/>
      <c r="C717" s="119"/>
    </row>
    <row r="718" spans="2:3" ht="15">
      <c r="B718" s="119"/>
      <c r="C718" s="119"/>
    </row>
    <row r="719" spans="2:3" ht="15">
      <c r="B719" s="119"/>
      <c r="C719" s="119"/>
    </row>
    <row r="720" spans="2:3" ht="15">
      <c r="B720" s="119"/>
      <c r="C720" s="119"/>
    </row>
    <row r="721" spans="2:3" ht="15">
      <c r="B721" s="119"/>
      <c r="C721" s="119"/>
    </row>
    <row r="722" spans="2:3" ht="15">
      <c r="B722" s="119"/>
      <c r="C722" s="119"/>
    </row>
    <row r="723" spans="2:3" ht="15">
      <c r="B723" s="119"/>
      <c r="C723" s="119"/>
    </row>
    <row r="724" spans="2:3" ht="15">
      <c r="B724" s="119"/>
      <c r="C724" s="119"/>
    </row>
    <row r="725" spans="2:3" ht="15">
      <c r="B725" s="119"/>
      <c r="C725" s="119"/>
    </row>
    <row r="726" spans="2:3" ht="15">
      <c r="B726" s="119"/>
      <c r="C726" s="119"/>
    </row>
    <row r="727" spans="2:3" ht="15">
      <c r="B727" s="119"/>
      <c r="C727" s="119"/>
    </row>
    <row r="728" spans="2:3" ht="15">
      <c r="B728" s="119"/>
      <c r="C728" s="119"/>
    </row>
    <row r="729" spans="2:3" ht="15">
      <c r="B729" s="119"/>
      <c r="C729" s="119"/>
    </row>
    <row r="730" spans="2:3" ht="15">
      <c r="B730" s="119"/>
      <c r="C730" s="119"/>
    </row>
    <row r="731" spans="2:3" ht="15">
      <c r="B731" s="119"/>
      <c r="C731" s="119"/>
    </row>
    <row r="732" spans="2:3" ht="15">
      <c r="B732" s="119"/>
      <c r="C732" s="119"/>
    </row>
    <row r="733" spans="2:3" ht="15">
      <c r="B733" s="119"/>
      <c r="C733" s="119"/>
    </row>
    <row r="734" spans="2:3" ht="15">
      <c r="B734" s="119"/>
      <c r="C734" s="119"/>
    </row>
    <row r="735" spans="2:3" ht="15">
      <c r="B735" s="119"/>
      <c r="C735" s="119"/>
    </row>
    <row r="736" spans="2:3" ht="15">
      <c r="B736" s="119"/>
      <c r="C736" s="119"/>
    </row>
    <row r="737" spans="2:3" ht="15">
      <c r="B737" s="119"/>
      <c r="C737" s="119"/>
    </row>
    <row r="738" spans="2:3" ht="15">
      <c r="B738" s="119"/>
      <c r="C738" s="119"/>
    </row>
    <row r="739" spans="2:3" ht="15">
      <c r="B739" s="119"/>
      <c r="C739" s="119"/>
    </row>
    <row r="740" spans="2:3" ht="15">
      <c r="B740" s="119"/>
      <c r="C740" s="119"/>
    </row>
    <row r="741" spans="2:3" ht="15">
      <c r="B741" s="119"/>
      <c r="C741" s="119"/>
    </row>
    <row r="742" spans="2:3" ht="15">
      <c r="B742" s="119"/>
      <c r="C742" s="119"/>
    </row>
    <row r="743" spans="2:3" ht="15">
      <c r="B743" s="119"/>
      <c r="C743" s="119"/>
    </row>
    <row r="744" spans="2:3" ht="15">
      <c r="B744" s="119"/>
      <c r="C744" s="119"/>
    </row>
    <row r="745" spans="2:3" ht="15">
      <c r="B745" s="119"/>
      <c r="C745" s="119"/>
    </row>
    <row r="746" spans="2:3" ht="15">
      <c r="B746" s="119"/>
      <c r="C746" s="119"/>
    </row>
    <row r="747" spans="2:3" ht="15">
      <c r="B747" s="119"/>
      <c r="C747" s="119"/>
    </row>
    <row r="748" spans="2:3" ht="15">
      <c r="B748" s="119"/>
      <c r="C748" s="119"/>
    </row>
    <row r="749" spans="2:3" ht="15">
      <c r="B749" s="119"/>
      <c r="C749" s="119"/>
    </row>
    <row r="750" spans="2:3" ht="15">
      <c r="B750" s="119"/>
      <c r="C750" s="119"/>
    </row>
    <row r="751" spans="2:3" ht="15">
      <c r="B751" s="119"/>
      <c r="C751" s="119"/>
    </row>
    <row r="752" spans="2:3" ht="15">
      <c r="B752" s="119"/>
      <c r="C752" s="119"/>
    </row>
    <row r="753" spans="2:3" ht="15">
      <c r="B753" s="119"/>
      <c r="C753" s="119"/>
    </row>
    <row r="754" spans="2:3" ht="15">
      <c r="B754" s="119"/>
      <c r="C754" s="119"/>
    </row>
    <row r="755" spans="2:3" ht="15">
      <c r="B755" s="119"/>
      <c r="C755" s="119"/>
    </row>
    <row r="756" spans="2:3" ht="15">
      <c r="B756" s="119"/>
      <c r="C756" s="119"/>
    </row>
    <row r="757" spans="2:3" ht="15">
      <c r="B757" s="119"/>
      <c r="C757" s="119"/>
    </row>
    <row r="758" spans="2:3" ht="15">
      <c r="B758" s="119"/>
      <c r="C758" s="119"/>
    </row>
    <row r="759" spans="2:3" ht="15">
      <c r="B759" s="119"/>
      <c r="C759" s="119"/>
    </row>
    <row r="760" spans="2:3" ht="15">
      <c r="B760" s="119"/>
      <c r="C760" s="119"/>
    </row>
    <row r="761" spans="2:3" ht="15">
      <c r="B761" s="119"/>
      <c r="C761" s="119"/>
    </row>
    <row r="762" spans="2:3" ht="15">
      <c r="B762" s="119"/>
      <c r="C762" s="119"/>
    </row>
    <row r="763" spans="2:3" ht="15">
      <c r="B763" s="119"/>
      <c r="C763" s="119"/>
    </row>
    <row r="764" spans="2:3" ht="15">
      <c r="B764" s="119"/>
      <c r="C764" s="119"/>
    </row>
    <row r="765" spans="2:3" ht="15">
      <c r="B765" s="119"/>
      <c r="C765" s="119"/>
    </row>
    <row r="766" spans="2:3" ht="15">
      <c r="B766" s="119"/>
      <c r="C766" s="119"/>
    </row>
    <row r="767" spans="2:3" ht="15">
      <c r="B767" s="119"/>
      <c r="C767" s="119"/>
    </row>
    <row r="768" spans="2:3" ht="15">
      <c r="B768" s="119"/>
      <c r="C768" s="119"/>
    </row>
    <row r="769" spans="2:3" ht="15">
      <c r="B769" s="119"/>
      <c r="C769" s="119"/>
    </row>
    <row r="770" spans="2:3" ht="15">
      <c r="B770" s="119"/>
      <c r="C770" s="119"/>
    </row>
    <row r="771" spans="2:3" ht="15">
      <c r="B771" s="119"/>
      <c r="C771" s="119"/>
    </row>
    <row r="772" spans="2:3" ht="15">
      <c r="B772" s="119"/>
      <c r="C772" s="119"/>
    </row>
    <row r="773" spans="2:3" ht="15">
      <c r="B773" s="119"/>
      <c r="C773" s="119"/>
    </row>
    <row r="774" spans="2:3" ht="15">
      <c r="B774" s="119"/>
      <c r="C774" s="119"/>
    </row>
    <row r="775" spans="2:3" ht="15">
      <c r="B775" s="119"/>
      <c r="C775" s="119"/>
    </row>
    <row r="776" spans="2:3" ht="15">
      <c r="B776" s="119"/>
      <c r="C776" s="119"/>
    </row>
    <row r="777" spans="2:3" ht="15">
      <c r="B777" s="119"/>
      <c r="C777" s="119"/>
    </row>
    <row r="778" spans="2:3" ht="15">
      <c r="B778" s="119"/>
      <c r="C778" s="119"/>
    </row>
    <row r="779" spans="2:3" ht="15">
      <c r="B779" s="119"/>
      <c r="C779" s="119"/>
    </row>
    <row r="780" spans="2:3" ht="15">
      <c r="B780" s="119"/>
      <c r="C780" s="119"/>
    </row>
    <row r="781" spans="2:3" ht="15">
      <c r="B781" s="119"/>
      <c r="C781" s="119"/>
    </row>
    <row r="782" spans="2:3" ht="15">
      <c r="B782" s="119"/>
      <c r="C782" s="119"/>
    </row>
    <row r="783" spans="2:3" ht="15">
      <c r="B783" s="119"/>
      <c r="C783" s="119"/>
    </row>
    <row r="784" spans="2:3" ht="15">
      <c r="B784" s="119"/>
      <c r="C784" s="119"/>
    </row>
    <row r="785" spans="2:3" ht="15">
      <c r="B785" s="119"/>
      <c r="C785" s="119"/>
    </row>
    <row r="786" spans="2:3" ht="15">
      <c r="B786" s="119"/>
      <c r="C786" s="119"/>
    </row>
    <row r="787" spans="2:3" ht="15">
      <c r="B787" s="119"/>
      <c r="C787" s="119"/>
    </row>
    <row r="788" spans="2:3" ht="15">
      <c r="B788" s="119"/>
      <c r="C788" s="119"/>
    </row>
    <row r="789" spans="2:3" ht="15">
      <c r="B789" s="119"/>
      <c r="C789" s="119"/>
    </row>
    <row r="790" spans="2:3" ht="15">
      <c r="B790" s="119"/>
      <c r="C790" s="119"/>
    </row>
    <row r="791" spans="2:3" ht="15">
      <c r="B791" s="119"/>
      <c r="C791" s="119"/>
    </row>
    <row r="792" spans="2:3" ht="15">
      <c r="B792" s="119"/>
      <c r="C792" s="119"/>
    </row>
    <row r="793" spans="2:3" ht="15">
      <c r="B793" s="119"/>
      <c r="C793" s="119"/>
    </row>
    <row r="794" spans="2:3" ht="15">
      <c r="B794" s="119"/>
      <c r="C794" s="119"/>
    </row>
    <row r="795" spans="2:3" ht="15">
      <c r="B795" s="119"/>
      <c r="C795" s="119"/>
    </row>
    <row r="796" spans="2:3" ht="15">
      <c r="B796" s="119"/>
      <c r="C796" s="119"/>
    </row>
    <row r="797" spans="2:3" ht="15">
      <c r="B797" s="119"/>
      <c r="C797" s="119"/>
    </row>
    <row r="798" spans="2:3" ht="15">
      <c r="B798" s="119"/>
      <c r="C798" s="119"/>
    </row>
    <row r="799" spans="2:3" ht="15">
      <c r="B799" s="119"/>
      <c r="C799" s="119"/>
    </row>
    <row r="800" spans="2:3" ht="15">
      <c r="B800" s="119"/>
      <c r="C800" s="119"/>
    </row>
    <row r="801" spans="2:3" ht="15">
      <c r="B801" s="119"/>
      <c r="C801" s="119"/>
    </row>
    <row r="802" spans="2:3" ht="15">
      <c r="B802" s="119"/>
      <c r="C802" s="119"/>
    </row>
    <row r="803" spans="2:3" ht="15">
      <c r="B803" s="119"/>
      <c r="C803" s="119"/>
    </row>
    <row r="804" spans="2:3" ht="15">
      <c r="B804" s="119"/>
      <c r="C804" s="119"/>
    </row>
    <row r="805" spans="2:3" ht="15">
      <c r="B805" s="119"/>
      <c r="C805" s="119"/>
    </row>
    <row r="806" spans="2:3" ht="15">
      <c r="B806" s="119"/>
      <c r="C806" s="119"/>
    </row>
    <row r="807" spans="2:3" ht="15">
      <c r="B807" s="119"/>
      <c r="C807" s="119"/>
    </row>
    <row r="808" spans="2:3" ht="15">
      <c r="B808" s="119"/>
      <c r="C808" s="119"/>
    </row>
    <row r="809" spans="2:3" ht="15">
      <c r="B809" s="119"/>
      <c r="C809" s="119"/>
    </row>
    <row r="810" spans="2:3" ht="15">
      <c r="B810" s="119"/>
      <c r="C810" s="119"/>
    </row>
    <row r="811" spans="2:3" ht="15">
      <c r="B811" s="119"/>
      <c r="C811" s="119"/>
    </row>
    <row r="812" spans="2:3" ht="15">
      <c r="B812" s="119"/>
      <c r="C812" s="119"/>
    </row>
    <row r="813" spans="2:3" ht="15">
      <c r="B813" s="119"/>
      <c r="C813" s="119"/>
    </row>
    <row r="814" spans="2:3" ht="15">
      <c r="B814" s="119"/>
      <c r="C814" s="119"/>
    </row>
    <row r="815" spans="2:3" ht="15">
      <c r="B815" s="119"/>
      <c r="C815" s="119"/>
    </row>
    <row r="816" spans="2:3" ht="15">
      <c r="B816" s="119"/>
      <c r="C816" s="119"/>
    </row>
    <row r="817" spans="2:3" ht="15">
      <c r="B817" s="119"/>
      <c r="C817" s="119"/>
    </row>
    <row r="818" spans="2:3" ht="15">
      <c r="B818" s="119"/>
      <c r="C818" s="119"/>
    </row>
    <row r="819" spans="2:3" ht="15">
      <c r="B819" s="119"/>
      <c r="C819" s="119"/>
    </row>
    <row r="820" spans="2:3" ht="15">
      <c r="B820" s="119"/>
      <c r="C820" s="119"/>
    </row>
    <row r="821" spans="2:3" ht="15">
      <c r="B821" s="119"/>
      <c r="C821" s="119"/>
    </row>
    <row r="822" spans="2:3" ht="15">
      <c r="B822" s="119"/>
      <c r="C822" s="119"/>
    </row>
    <row r="823" spans="2:3" ht="15">
      <c r="B823" s="119"/>
      <c r="C823" s="119"/>
    </row>
    <row r="824" spans="2:3" ht="15">
      <c r="B824" s="119"/>
      <c r="C824" s="119"/>
    </row>
    <row r="825" spans="2:3" ht="15">
      <c r="B825" s="119"/>
      <c r="C825" s="119"/>
    </row>
    <row r="826" spans="2:3" ht="15">
      <c r="B826" s="119"/>
      <c r="C826" s="119"/>
    </row>
    <row r="827" spans="2:3" ht="15">
      <c r="B827" s="119"/>
      <c r="C827" s="119"/>
    </row>
    <row r="828" spans="2:3" ht="15">
      <c r="B828" s="119"/>
      <c r="C828" s="119"/>
    </row>
    <row r="829" spans="2:3" ht="15">
      <c r="B829" s="119"/>
      <c r="C829" s="119"/>
    </row>
    <row r="830" spans="2:3" ht="15">
      <c r="B830" s="119"/>
      <c r="C830" s="119"/>
    </row>
    <row r="831" spans="2:3" ht="15">
      <c r="B831" s="119"/>
      <c r="C831" s="119"/>
    </row>
    <row r="832" spans="2:3" ht="15">
      <c r="B832" s="119"/>
      <c r="C832" s="119"/>
    </row>
    <row r="833" spans="2:3" ht="15">
      <c r="B833" s="119"/>
      <c r="C833" s="119"/>
    </row>
    <row r="834" spans="2:3" ht="15">
      <c r="B834" s="119"/>
      <c r="C834" s="119"/>
    </row>
    <row r="835" spans="2:3" ht="15">
      <c r="B835" s="119"/>
      <c r="C835" s="119"/>
    </row>
    <row r="836" spans="2:3" ht="15">
      <c r="B836" s="119"/>
      <c r="C836" s="119"/>
    </row>
    <row r="837" spans="2:3" ht="15">
      <c r="B837" s="119"/>
      <c r="C837" s="119"/>
    </row>
    <row r="838" spans="2:3" ht="15">
      <c r="B838" s="119"/>
      <c r="C838" s="119"/>
    </row>
    <row r="839" spans="2:3" ht="15">
      <c r="B839" s="119"/>
      <c r="C839" s="119"/>
    </row>
    <row r="840" spans="2:3" ht="15">
      <c r="B840" s="119"/>
      <c r="C840" s="119"/>
    </row>
    <row r="841" spans="2:3" ht="15">
      <c r="B841" s="119"/>
      <c r="C841" s="119"/>
    </row>
    <row r="842" spans="2:3" ht="15">
      <c r="B842" s="119"/>
      <c r="C842" s="119"/>
    </row>
    <row r="843" spans="2:3" ht="15">
      <c r="B843" s="119"/>
      <c r="C843" s="119"/>
    </row>
    <row r="844" spans="2:3" ht="15">
      <c r="B844" s="119"/>
      <c r="C844" s="119"/>
    </row>
    <row r="845" spans="2:3" ht="15">
      <c r="B845" s="119"/>
      <c r="C845" s="119"/>
    </row>
    <row r="846" spans="2:3" ht="15">
      <c r="B846" s="119"/>
      <c r="C846" s="119"/>
    </row>
    <row r="847" spans="2:3" ht="15">
      <c r="B847" s="119"/>
      <c r="C847" s="119"/>
    </row>
    <row r="848" spans="2:3" ht="15">
      <c r="B848" s="119"/>
      <c r="C848" s="119"/>
    </row>
    <row r="849" spans="2:3" ht="15">
      <c r="B849" s="119"/>
      <c r="C849" s="119"/>
    </row>
    <row r="850" spans="2:3" ht="15">
      <c r="B850" s="119"/>
      <c r="C850" s="119"/>
    </row>
    <row r="851" spans="2:3" ht="15">
      <c r="B851" s="119"/>
      <c r="C851" s="119"/>
    </row>
    <row r="852" spans="2:3" ht="15">
      <c r="B852" s="119"/>
      <c r="C852" s="119"/>
    </row>
    <row r="853" spans="2:3" ht="15">
      <c r="B853" s="119"/>
      <c r="C853" s="119"/>
    </row>
    <row r="854" spans="2:3" ht="15">
      <c r="B854" s="119"/>
      <c r="C854" s="119"/>
    </row>
    <row r="855" spans="2:3" ht="15">
      <c r="B855" s="119"/>
      <c r="C855" s="119"/>
    </row>
    <row r="856" spans="2:3" ht="15">
      <c r="B856" s="119"/>
      <c r="C856" s="119"/>
    </row>
    <row r="857" spans="2:3" ht="15">
      <c r="B857" s="119"/>
      <c r="C857" s="119"/>
    </row>
    <row r="858" spans="2:3" ht="15">
      <c r="B858" s="119"/>
      <c r="C858" s="119"/>
    </row>
    <row r="859" spans="2:3" ht="15">
      <c r="B859" s="119"/>
      <c r="C859" s="119"/>
    </row>
    <row r="860" spans="2:3" ht="15">
      <c r="B860" s="119"/>
      <c r="C860" s="119"/>
    </row>
    <row r="861" spans="2:3" ht="15">
      <c r="B861" s="119"/>
      <c r="C861" s="119"/>
    </row>
    <row r="862" spans="2:3" ht="15">
      <c r="B862" s="119"/>
      <c r="C862" s="119"/>
    </row>
    <row r="863" spans="2:3" ht="15">
      <c r="B863" s="119"/>
      <c r="C863" s="119"/>
    </row>
    <row r="864" spans="2:3" ht="15">
      <c r="B864" s="119"/>
      <c r="C864" s="119"/>
    </row>
    <row r="865" spans="2:3" ht="15">
      <c r="B865" s="119"/>
      <c r="C865" s="119"/>
    </row>
    <row r="866" spans="2:3" ht="15">
      <c r="B866" s="119"/>
      <c r="C866" s="119"/>
    </row>
    <row r="867" spans="2:3" ht="15">
      <c r="B867" s="119"/>
      <c r="C867" s="119"/>
    </row>
    <row r="868" spans="2:3" ht="15">
      <c r="B868" s="119"/>
      <c r="C868" s="119"/>
    </row>
    <row r="869" spans="2:3" ht="15">
      <c r="B869" s="119"/>
      <c r="C869" s="119"/>
    </row>
    <row r="870" spans="2:3" ht="15">
      <c r="B870" s="119"/>
      <c r="C870" s="119"/>
    </row>
    <row r="871" spans="2:3" ht="15">
      <c r="B871" s="119"/>
      <c r="C871" s="119"/>
    </row>
    <row r="872" spans="2:3" ht="15">
      <c r="B872" s="119"/>
      <c r="C872" s="119"/>
    </row>
    <row r="873" spans="2:3" ht="15">
      <c r="B873" s="119"/>
      <c r="C873" s="119"/>
    </row>
    <row r="874" spans="2:3" ht="15">
      <c r="B874" s="119"/>
      <c r="C874" s="119"/>
    </row>
    <row r="875" spans="2:3" ht="15">
      <c r="B875" s="119"/>
      <c r="C875" s="119"/>
    </row>
    <row r="876" spans="2:3" ht="15">
      <c r="B876" s="119"/>
      <c r="C876" s="119"/>
    </row>
    <row r="877" spans="2:3" ht="15">
      <c r="B877" s="119"/>
      <c r="C877" s="119"/>
    </row>
    <row r="878" spans="2:3" ht="15">
      <c r="B878" s="119"/>
      <c r="C878" s="119"/>
    </row>
    <row r="879" spans="2:3" ht="15">
      <c r="B879" s="119"/>
      <c r="C879" s="119"/>
    </row>
    <row r="880" spans="2:3" ht="15">
      <c r="B880" s="119"/>
      <c r="C880" s="119"/>
    </row>
    <row r="881" spans="2:3" ht="15">
      <c r="B881" s="119"/>
      <c r="C881" s="119"/>
    </row>
    <row r="882" spans="2:3" ht="15">
      <c r="B882" s="119"/>
      <c r="C882" s="119"/>
    </row>
    <row r="883" spans="2:3" ht="15">
      <c r="B883" s="119"/>
      <c r="C883" s="119"/>
    </row>
    <row r="884" spans="2:3" ht="15">
      <c r="B884" s="119"/>
      <c r="C884" s="119"/>
    </row>
    <row r="885" spans="2:3" ht="15">
      <c r="B885" s="119"/>
      <c r="C885" s="119"/>
    </row>
    <row r="886" spans="2:3" ht="15">
      <c r="B886" s="119"/>
      <c r="C886" s="119"/>
    </row>
    <row r="887" spans="2:3" ht="15">
      <c r="B887" s="119"/>
      <c r="C887" s="119"/>
    </row>
    <row r="888" spans="2:3" ht="15">
      <c r="B888" s="119"/>
      <c r="C888" s="119"/>
    </row>
    <row r="889" spans="2:3" ht="15">
      <c r="B889" s="119"/>
      <c r="C889" s="119"/>
    </row>
    <row r="890" spans="2:3" ht="15">
      <c r="B890" s="119"/>
      <c r="C890" s="119"/>
    </row>
    <row r="891" spans="2:3" ht="15">
      <c r="B891" s="119"/>
      <c r="C891" s="119"/>
    </row>
    <row r="892" spans="2:3" ht="15">
      <c r="B892" s="119"/>
      <c r="C892" s="119"/>
    </row>
    <row r="893" spans="2:3" ht="15">
      <c r="B893" s="119"/>
      <c r="C893" s="119"/>
    </row>
    <row r="894" spans="2:3" ht="15">
      <c r="B894" s="119"/>
      <c r="C894" s="119"/>
    </row>
    <row r="895" spans="2:3" ht="15">
      <c r="B895" s="119"/>
      <c r="C895" s="119"/>
    </row>
    <row r="896" spans="2:3" ht="15">
      <c r="B896" s="119"/>
      <c r="C896" s="119"/>
    </row>
    <row r="897" spans="2:3" ht="15">
      <c r="B897" s="119"/>
      <c r="C897" s="119"/>
    </row>
    <row r="898" spans="2:3" ht="15">
      <c r="B898" s="119"/>
      <c r="C898" s="119"/>
    </row>
    <row r="899" spans="2:3" ht="15">
      <c r="B899" s="119"/>
      <c r="C899" s="119"/>
    </row>
    <row r="900" spans="2:3" ht="15">
      <c r="B900" s="119"/>
      <c r="C900" s="119"/>
    </row>
    <row r="901" spans="2:3" ht="15">
      <c r="B901" s="119"/>
      <c r="C901" s="119"/>
    </row>
    <row r="902" spans="2:3" ht="15">
      <c r="B902" s="119"/>
      <c r="C902" s="119"/>
    </row>
    <row r="903" spans="2:3" ht="15">
      <c r="B903" s="119"/>
      <c r="C903" s="119"/>
    </row>
    <row r="904" spans="2:3" ht="15">
      <c r="B904" s="119"/>
      <c r="C904" s="119"/>
    </row>
    <row r="905" spans="2:3" ht="15">
      <c r="B905" s="119"/>
      <c r="C905" s="119"/>
    </row>
    <row r="906" spans="2:3" ht="15">
      <c r="B906" s="119"/>
      <c r="C906" s="119"/>
    </row>
    <row r="907" spans="2:3" ht="15">
      <c r="B907" s="119"/>
      <c r="C907" s="119"/>
    </row>
    <row r="908" spans="2:3" ht="15">
      <c r="B908" s="119"/>
      <c r="C908" s="119"/>
    </row>
    <row r="909" spans="2:3" ht="15">
      <c r="B909" s="119"/>
      <c r="C909" s="119"/>
    </row>
    <row r="910" spans="2:3" ht="15">
      <c r="B910" s="119"/>
      <c r="C910" s="119"/>
    </row>
    <row r="911" spans="2:3" ht="15">
      <c r="B911" s="119"/>
      <c r="C911" s="119"/>
    </row>
    <row r="912" spans="2:3" ht="15">
      <c r="B912" s="119"/>
      <c r="C912" s="119"/>
    </row>
    <row r="913" spans="2:3" ht="15">
      <c r="B913" s="119"/>
      <c r="C913" s="119"/>
    </row>
    <row r="914" spans="2:3" ht="15">
      <c r="B914" s="119"/>
      <c r="C914" s="119"/>
    </row>
    <row r="915" spans="2:3" ht="15">
      <c r="B915" s="119"/>
      <c r="C915" s="119"/>
    </row>
    <row r="916" spans="2:3" ht="15">
      <c r="B916" s="119"/>
      <c r="C916" s="119"/>
    </row>
    <row r="917" spans="2:3" ht="15">
      <c r="B917" s="119"/>
      <c r="C917" s="119"/>
    </row>
    <row r="918" spans="2:3" ht="15">
      <c r="B918" s="119"/>
      <c r="C918" s="119"/>
    </row>
    <row r="919" spans="2:3" ht="15">
      <c r="B919" s="119"/>
      <c r="C919" s="119"/>
    </row>
    <row r="920" spans="2:3" ht="15">
      <c r="B920" s="119"/>
      <c r="C920" s="119"/>
    </row>
    <row r="921" spans="2:3" ht="15">
      <c r="B921" s="119"/>
      <c r="C921" s="119"/>
    </row>
    <row r="922" spans="2:3" ht="15">
      <c r="B922" s="119"/>
      <c r="C922" s="119"/>
    </row>
    <row r="923" spans="2:3" ht="15">
      <c r="B923" s="119"/>
      <c r="C923" s="119"/>
    </row>
    <row r="924" spans="2:3" ht="15">
      <c r="B924" s="119"/>
      <c r="C924" s="119"/>
    </row>
    <row r="925" spans="2:3" ht="15">
      <c r="B925" s="119"/>
      <c r="C925" s="119"/>
    </row>
    <row r="926" spans="2:3" ht="15">
      <c r="B926" s="119"/>
      <c r="C926" s="119"/>
    </row>
    <row r="927" spans="2:3" ht="15">
      <c r="B927" s="119"/>
      <c r="C927" s="119"/>
    </row>
    <row r="928" spans="2:3" ht="15">
      <c r="B928" s="119"/>
      <c r="C928" s="119"/>
    </row>
    <row r="929" spans="2:3" ht="15">
      <c r="B929" s="119"/>
      <c r="C929" s="119"/>
    </row>
    <row r="930" spans="2:3" ht="15">
      <c r="B930" s="119"/>
      <c r="C930" s="119"/>
    </row>
    <row r="931" spans="2:3" ht="15">
      <c r="B931" s="119"/>
      <c r="C931" s="119"/>
    </row>
    <row r="932" spans="2:3" ht="15">
      <c r="B932" s="119"/>
      <c r="C932" s="119"/>
    </row>
    <row r="933" spans="2:3" ht="15">
      <c r="B933" s="119"/>
      <c r="C933" s="119"/>
    </row>
    <row r="934" spans="2:3" ht="15">
      <c r="B934" s="119"/>
      <c r="C934" s="119"/>
    </row>
    <row r="935" spans="2:3" ht="15">
      <c r="B935" s="119"/>
      <c r="C935" s="119"/>
    </row>
    <row r="936" spans="2:3" ht="15">
      <c r="B936" s="119"/>
      <c r="C936" s="119"/>
    </row>
    <row r="937" spans="2:3" ht="15">
      <c r="B937" s="119"/>
      <c r="C937" s="119"/>
    </row>
    <row r="938" spans="2:3" ht="15">
      <c r="B938" s="119"/>
      <c r="C938" s="119"/>
    </row>
    <row r="939" spans="2:3" ht="15">
      <c r="B939" s="119"/>
      <c r="C939" s="119"/>
    </row>
    <row r="940" spans="2:3" ht="15">
      <c r="B940" s="119"/>
      <c r="C940" s="119"/>
    </row>
    <row r="941" spans="2:3" ht="15">
      <c r="B941" s="119"/>
      <c r="C941" s="119"/>
    </row>
    <row r="942" spans="2:3" ht="15">
      <c r="B942" s="119"/>
      <c r="C942" s="119"/>
    </row>
    <row r="943" spans="2:3" ht="15">
      <c r="B943" s="119"/>
      <c r="C943" s="119"/>
    </row>
    <row r="944" spans="2:3" ht="15">
      <c r="B944" s="119"/>
      <c r="C944" s="119"/>
    </row>
    <row r="945" spans="2:3" ht="15">
      <c r="B945" s="119"/>
      <c r="C945" s="119"/>
    </row>
    <row r="946" spans="2:3" ht="15">
      <c r="B946" s="119"/>
      <c r="C946" s="119"/>
    </row>
    <row r="947" spans="2:3" ht="15">
      <c r="B947" s="119"/>
      <c r="C947" s="119"/>
    </row>
    <row r="948" spans="2:3" ht="15">
      <c r="B948" s="119"/>
      <c r="C948" s="119"/>
    </row>
    <row r="949" spans="2:3" ht="15">
      <c r="B949" s="119"/>
      <c r="C949" s="119"/>
    </row>
    <row r="950" spans="2:3" ht="15">
      <c r="B950" s="119"/>
      <c r="C950" s="119"/>
    </row>
    <row r="951" spans="2:3" ht="15">
      <c r="B951" s="119"/>
      <c r="C951" s="119"/>
    </row>
    <row r="952" spans="2:3" ht="15">
      <c r="B952" s="119"/>
      <c r="C952" s="119"/>
    </row>
    <row r="953" spans="2:3" ht="15">
      <c r="B953" s="119"/>
      <c r="C953" s="119"/>
    </row>
    <row r="954" spans="2:3" ht="15">
      <c r="B954" s="119"/>
      <c r="C954" s="119"/>
    </row>
    <row r="955" spans="2:3" ht="15">
      <c r="B955" s="119"/>
      <c r="C955" s="119"/>
    </row>
    <row r="956" spans="2:3" ht="15">
      <c r="B956" s="119"/>
      <c r="C956" s="119"/>
    </row>
    <row r="957" spans="2:3" ht="15">
      <c r="B957" s="119"/>
      <c r="C957" s="119"/>
    </row>
    <row r="958" spans="2:3" ht="15">
      <c r="B958" s="119"/>
      <c r="C958" s="119"/>
    </row>
    <row r="959" spans="2:3" ht="15">
      <c r="B959" s="119"/>
      <c r="C959" s="119"/>
    </row>
    <row r="960" spans="2:3" ht="15">
      <c r="B960" s="119"/>
      <c r="C960" s="119"/>
    </row>
    <row r="961" spans="2:3" ht="15">
      <c r="B961" s="119"/>
      <c r="C961" s="119"/>
    </row>
    <row r="962" spans="2:3" ht="15">
      <c r="B962" s="119"/>
      <c r="C962" s="119"/>
    </row>
    <row r="963" spans="2:3" ht="15">
      <c r="B963" s="119"/>
      <c r="C963" s="119"/>
    </row>
    <row r="964" spans="2:3" ht="15">
      <c r="B964" s="119"/>
      <c r="C964" s="119"/>
    </row>
    <row r="965" spans="2:3" ht="15">
      <c r="B965" s="119"/>
      <c r="C965" s="119"/>
    </row>
    <row r="966" spans="2:3" ht="15">
      <c r="B966" s="119"/>
      <c r="C966" s="119"/>
    </row>
    <row r="967" spans="2:3" ht="15">
      <c r="B967" s="119"/>
      <c r="C967" s="119"/>
    </row>
    <row r="968" spans="2:3" ht="15">
      <c r="B968" s="119"/>
      <c r="C968" s="119"/>
    </row>
    <row r="969" spans="2:3" ht="15">
      <c r="B969" s="119"/>
      <c r="C969" s="119"/>
    </row>
    <row r="970" spans="2:3" ht="15">
      <c r="B970" s="119"/>
      <c r="C970" s="119"/>
    </row>
    <row r="971" spans="2:3" ht="15">
      <c r="B971" s="119"/>
      <c r="C971" s="119"/>
    </row>
    <row r="972" spans="2:3" ht="15">
      <c r="B972" s="119"/>
      <c r="C972" s="119"/>
    </row>
    <row r="973" spans="2:3" ht="15">
      <c r="B973" s="119"/>
      <c r="C973" s="119"/>
    </row>
    <row r="974" spans="2:3" ht="15">
      <c r="B974" s="119"/>
      <c r="C974" s="119"/>
    </row>
    <row r="975" spans="2:3" ht="15">
      <c r="B975" s="119"/>
      <c r="C975" s="119"/>
    </row>
    <row r="976" spans="2:3" ht="15">
      <c r="B976" s="119"/>
      <c r="C976" s="119"/>
    </row>
    <row r="977" spans="2:3" ht="15">
      <c r="B977" s="119"/>
      <c r="C977" s="119"/>
    </row>
    <row r="978" spans="2:3" ht="15">
      <c r="B978" s="119"/>
      <c r="C978" s="119"/>
    </row>
    <row r="979" spans="2:3" ht="15">
      <c r="B979" s="119"/>
      <c r="C979" s="119"/>
    </row>
    <row r="980" spans="2:3" ht="15">
      <c r="B980" s="119"/>
      <c r="C980" s="119"/>
    </row>
    <row r="981" spans="2:3" ht="15">
      <c r="B981" s="119"/>
      <c r="C981" s="119"/>
    </row>
    <row r="982" spans="2:3" ht="15">
      <c r="B982" s="119"/>
      <c r="C982" s="119"/>
    </row>
    <row r="983" spans="2:3" ht="15">
      <c r="B983" s="119"/>
      <c r="C983" s="119"/>
    </row>
    <row r="984" spans="2:3" ht="15">
      <c r="B984" s="119"/>
      <c r="C984" s="119"/>
    </row>
    <row r="985" spans="2:3" ht="15">
      <c r="B985" s="119"/>
      <c r="C985" s="119"/>
    </row>
    <row r="986" spans="2:3" ht="15">
      <c r="B986" s="119"/>
      <c r="C986" s="119"/>
    </row>
    <row r="987" spans="2:3" ht="15">
      <c r="B987" s="119"/>
      <c r="C987" s="119"/>
    </row>
    <row r="988" spans="2:3" ht="15">
      <c r="B988" s="119"/>
      <c r="C988" s="119"/>
    </row>
    <row r="989" spans="2:3" ht="15">
      <c r="B989" s="119"/>
      <c r="C989" s="119"/>
    </row>
    <row r="990" spans="2:3" ht="15">
      <c r="B990" s="119"/>
      <c r="C990" s="119"/>
    </row>
    <row r="991" spans="2:3" ht="15">
      <c r="B991" s="119"/>
      <c r="C991" s="119"/>
    </row>
    <row r="992" spans="2:3" ht="15">
      <c r="B992" s="119"/>
      <c r="C992" s="119"/>
    </row>
    <row r="993" spans="2:3" ht="15">
      <c r="B993" s="119"/>
      <c r="C993" s="119"/>
    </row>
    <row r="994" spans="2:3" ht="15">
      <c r="B994" s="119"/>
      <c r="C994" s="119"/>
    </row>
    <row r="995" spans="2:3" ht="15">
      <c r="B995" s="119"/>
      <c r="C995" s="119"/>
    </row>
    <row r="996" spans="2:3" ht="15">
      <c r="B996" s="119"/>
      <c r="C996" s="119"/>
    </row>
    <row r="997" spans="2:3" ht="15">
      <c r="B997" s="119"/>
      <c r="C997" s="119"/>
    </row>
    <row r="998" spans="2:3" ht="15">
      <c r="B998" s="119"/>
      <c r="C998" s="119"/>
    </row>
    <row r="999" spans="2:3" ht="15">
      <c r="B999" s="119"/>
      <c r="C999" s="119"/>
    </row>
    <row r="1000" spans="2:3" ht="15">
      <c r="B1000" s="119"/>
      <c r="C1000" s="119"/>
    </row>
    <row r="1001" spans="2:3" ht="15">
      <c r="B1001" s="119"/>
      <c r="C1001" s="119"/>
    </row>
    <row r="1002" spans="2:3" ht="15">
      <c r="B1002" s="119"/>
      <c r="C1002" s="119"/>
    </row>
    <row r="1003" spans="2:3" ht="15">
      <c r="B1003" s="119"/>
      <c r="C1003" s="119"/>
    </row>
    <row r="1004" spans="2:3" ht="15">
      <c r="B1004" s="119"/>
      <c r="C1004" s="119"/>
    </row>
    <row r="1005" spans="2:3" ht="15">
      <c r="B1005" s="119"/>
      <c r="C1005" s="119"/>
    </row>
    <row r="1006" spans="2:3" ht="15">
      <c r="B1006" s="119"/>
      <c r="C1006" s="119"/>
    </row>
    <row r="1007" spans="2:3" ht="15">
      <c r="B1007" s="119"/>
      <c r="C1007" s="119"/>
    </row>
    <row r="1008" spans="2:3" ht="15">
      <c r="B1008" s="119"/>
      <c r="C1008" s="119"/>
    </row>
    <row r="1009" spans="2:3" ht="15">
      <c r="B1009" s="119"/>
      <c r="C1009" s="119"/>
    </row>
    <row r="1010" spans="2:3" ht="15">
      <c r="B1010" s="119"/>
      <c r="C1010" s="119"/>
    </row>
    <row r="1011" spans="2:3" ht="15">
      <c r="B1011" s="119"/>
      <c r="C1011" s="119"/>
    </row>
    <row r="1012" spans="2:3" ht="15">
      <c r="B1012" s="119"/>
      <c r="C1012" s="119"/>
    </row>
    <row r="1013" spans="2:3" ht="15">
      <c r="B1013" s="119"/>
      <c r="C1013" s="119"/>
    </row>
    <row r="1014" spans="2:3" ht="15">
      <c r="B1014" s="119"/>
      <c r="C1014" s="119"/>
    </row>
    <row r="1015" spans="2:3" ht="15">
      <c r="B1015" s="119"/>
      <c r="C1015" s="119"/>
    </row>
    <row r="1016" spans="2:3" ht="15">
      <c r="B1016" s="119"/>
      <c r="C1016" s="119"/>
    </row>
    <row r="1017" spans="2:3" ht="15">
      <c r="B1017" s="119"/>
      <c r="C1017" s="119"/>
    </row>
    <row r="1018" spans="2:3" ht="15">
      <c r="B1018" s="119"/>
      <c r="C1018" s="119"/>
    </row>
    <row r="1019" spans="2:3" ht="15">
      <c r="B1019" s="119"/>
      <c r="C1019" s="119"/>
    </row>
    <row r="1020" spans="2:3" ht="15">
      <c r="B1020" s="119"/>
      <c r="C1020" s="119"/>
    </row>
    <row r="1021" spans="2:3" ht="15">
      <c r="B1021" s="119"/>
      <c r="C1021" s="119"/>
    </row>
    <row r="1022" spans="2:3" ht="15">
      <c r="B1022" s="119"/>
      <c r="C1022" s="119"/>
    </row>
    <row r="1023" spans="2:3" ht="15">
      <c r="B1023" s="119"/>
      <c r="C1023" s="119"/>
    </row>
    <row r="1024" spans="2:3" ht="15">
      <c r="B1024" s="119"/>
      <c r="C1024" s="119"/>
    </row>
    <row r="1025" spans="2:3" ht="15">
      <c r="B1025" s="119"/>
      <c r="C1025" s="119"/>
    </row>
    <row r="1026" spans="2:3" ht="15">
      <c r="B1026" s="119"/>
      <c r="C1026" s="119"/>
    </row>
    <row r="1027" spans="2:3" ht="15">
      <c r="B1027" s="119"/>
      <c r="C1027" s="119"/>
    </row>
    <row r="1028" spans="2:3" ht="15">
      <c r="B1028" s="119"/>
      <c r="C1028" s="119"/>
    </row>
    <row r="1029" spans="2:3" ht="15">
      <c r="B1029" s="119"/>
      <c r="C1029" s="119"/>
    </row>
  </sheetData>
  <sheetProtection formatCells="0" formatColumns="0" formatRows="0"/>
  <mergeCells count="32">
    <mergeCell ref="U20:V20"/>
    <mergeCell ref="T20:T21"/>
    <mergeCell ref="L20:L21"/>
    <mergeCell ref="R20:R21"/>
    <mergeCell ref="Q20:Q21"/>
    <mergeCell ref="M20:N20"/>
    <mergeCell ref="S14:T14"/>
    <mergeCell ref="M19:O19"/>
    <mergeCell ref="K14:L14"/>
    <mergeCell ref="U19:W19"/>
    <mergeCell ref="P19:T19"/>
    <mergeCell ref="H19:L19"/>
    <mergeCell ref="C4:C5"/>
    <mergeCell ref="B19:C19"/>
    <mergeCell ref="D19:E19"/>
    <mergeCell ref="P20:P21"/>
    <mergeCell ref="J20:J21"/>
    <mergeCell ref="E4:E5"/>
    <mergeCell ref="H20:H21"/>
    <mergeCell ref="I20:I21"/>
    <mergeCell ref="F20:F21"/>
    <mergeCell ref="G20:G21"/>
    <mergeCell ref="F19:G19"/>
    <mergeCell ref="F18:G18"/>
    <mergeCell ref="AA14:AB14"/>
    <mergeCell ref="X19:AB19"/>
    <mergeCell ref="AC19:AE19"/>
    <mergeCell ref="X20:X21"/>
    <mergeCell ref="Y20:Y21"/>
    <mergeCell ref="Z20:Z21"/>
    <mergeCell ref="AB20:AB21"/>
    <mergeCell ref="AC20:AD20"/>
  </mergeCells>
  <conditionalFormatting sqref="D179">
    <cfRule type="duplicateValues" priority="97" dxfId="0">
      <formula>AND(COUNTIF($D$179:$D$179,D179)&gt;1,NOT(ISBLANK(D179)))</formula>
    </cfRule>
  </conditionalFormatting>
  <conditionalFormatting sqref="D180:D185">
    <cfRule type="duplicateValues" priority="96" dxfId="0">
      <formula>AND(COUNTIF($D$180:$D$185,D180)&gt;1,NOT(ISBLANK(D180)))</formula>
    </cfRule>
  </conditionalFormatting>
  <conditionalFormatting sqref="D186">
    <cfRule type="duplicateValues" priority="95" dxfId="0">
      <formula>AND(COUNTIF($D$186:$D$186,D186)&gt;1,NOT(ISBLANK(D186)))</formula>
    </cfRule>
  </conditionalFormatting>
  <conditionalFormatting sqref="D358:D380 D27:D177 D179:D192 D203:D356">
    <cfRule type="duplicateValues" priority="94" dxfId="0">
      <formula>AND(COUNTIF($D$358:$D$380,D27)+COUNTIF($D$27:$D$177,D27)+COUNTIF($D$179:$D$192,D27)+COUNTIF($D$203:$D$356,D27)&gt;1,NOT(ISBLANK(D27)))</formula>
    </cfRule>
  </conditionalFormatting>
  <conditionalFormatting sqref="D358:D380 D27:D177 D179:D192 D203:D356">
    <cfRule type="duplicateValues" priority="92" dxfId="0">
      <formula>AND(COUNTIF($D$358:$D$380,D27)+COUNTIF($D$27:$D$177,D27)+COUNTIF($D$179:$D$192,D27)+COUNTIF($D$203:$D$356,D27)&gt;1,NOT(ISBLANK(D27)))</formula>
    </cfRule>
    <cfRule type="duplicateValues" priority="93" dxfId="0">
      <formula>AND(COUNTIF($D$358:$D$380,D27)+COUNTIF($D$27:$D$177,D27)+COUNTIF($D$179:$D$192,D27)+COUNTIF($D$203:$D$356,D27)&gt;1,NOT(ISBLANK(D27)))</formula>
    </cfRule>
  </conditionalFormatting>
  <conditionalFormatting sqref="D358:D380 D27:D177 D203:D356">
    <cfRule type="duplicateValues" priority="98" dxfId="0">
      <formula>AND(COUNTIF($D$358:$D$380,D27)+COUNTIF($D$27:$D$177,D27)+COUNTIF($D$203:$D$356,D27)&gt;1,NOT(ISBLANK(D27)))</formula>
    </cfRule>
  </conditionalFormatting>
  <conditionalFormatting sqref="D357">
    <cfRule type="duplicateValues" priority="90" dxfId="0">
      <formula>AND(COUNTIF($D$357:$D$357,D357)&gt;1,NOT(ISBLANK(D357)))</formula>
    </cfRule>
  </conditionalFormatting>
  <conditionalFormatting sqref="D357">
    <cfRule type="duplicateValues" priority="88" dxfId="0">
      <formula>AND(COUNTIF($D$357:$D$357,D357)&gt;1,NOT(ISBLANK(D357)))</formula>
    </cfRule>
    <cfRule type="duplicateValues" priority="89" dxfId="0">
      <formula>AND(COUNTIF($D$357:$D$357,D357)&gt;1,NOT(ISBLANK(D357)))</formula>
    </cfRule>
  </conditionalFormatting>
  <conditionalFormatting sqref="D357">
    <cfRule type="duplicateValues" priority="91" dxfId="0">
      <formula>AND(COUNTIF($D$357:$D$357,D357)&gt;1,NOT(ISBLANK(D357)))</formula>
    </cfRule>
  </conditionalFormatting>
  <conditionalFormatting sqref="E356:G357">
    <cfRule type="duplicateValues" priority="86" dxfId="0">
      <formula>AND(COUNTIF($E$356:$G$357,E356)&gt;1,NOT(ISBLANK(E356)))</formula>
    </cfRule>
  </conditionalFormatting>
  <conditionalFormatting sqref="E356:G357">
    <cfRule type="duplicateValues" priority="84" dxfId="0">
      <formula>AND(COUNTIF($E$356:$G$357,E356)&gt;1,NOT(ISBLANK(E356)))</formula>
    </cfRule>
    <cfRule type="duplicateValues" priority="85" dxfId="0">
      <formula>AND(COUNTIF($E$356:$G$357,E356)&gt;1,NOT(ISBLANK(E356)))</formula>
    </cfRule>
  </conditionalFormatting>
  <conditionalFormatting sqref="E356:G357">
    <cfRule type="duplicateValues" priority="87" dxfId="0">
      <formula>AND(COUNTIF($E$356:$G$357,E356)&gt;1,NOT(ISBLANK(E356)))</formula>
    </cfRule>
  </conditionalFormatting>
  <conditionalFormatting sqref="D178">
    <cfRule type="duplicateValues" priority="82" dxfId="0">
      <formula>AND(COUNTIF($D$178:$D$178,D178)&gt;1,NOT(ISBLANK(D178)))</formula>
    </cfRule>
  </conditionalFormatting>
  <conditionalFormatting sqref="D178">
    <cfRule type="duplicateValues" priority="80" dxfId="0">
      <formula>AND(COUNTIF($D$178:$D$178,D178)&gt;1,NOT(ISBLANK(D178)))</formula>
    </cfRule>
    <cfRule type="duplicateValues" priority="81" dxfId="0">
      <formula>AND(COUNTIF($D$178:$D$178,D178)&gt;1,NOT(ISBLANK(D178)))</formula>
    </cfRule>
  </conditionalFormatting>
  <conditionalFormatting sqref="D178">
    <cfRule type="duplicateValues" priority="83" dxfId="0">
      <formula>AND(COUNTIF($D$178:$D$178,D178)&gt;1,NOT(ISBLANK(D178)))</formula>
    </cfRule>
  </conditionalFormatting>
  <conditionalFormatting sqref="D194:D202">
    <cfRule type="duplicateValues" priority="79" dxfId="0">
      <formula>AND(COUNTIF($D$194:$D$202,D194)&gt;1,NOT(ISBLANK(D194)))</formula>
    </cfRule>
  </conditionalFormatting>
  <conditionalFormatting sqref="D194:D202">
    <cfRule type="duplicateValues" priority="78" dxfId="0">
      <formula>AND(COUNTIF($D$194:$D$202,D194)&gt;1,NOT(ISBLANK(D194)))</formula>
    </cfRule>
  </conditionalFormatting>
  <conditionalFormatting sqref="D194:D202">
    <cfRule type="duplicateValues" priority="76" dxfId="0">
      <formula>AND(COUNTIF($D$194:$D$202,D194)&gt;1,NOT(ISBLANK(D194)))</formula>
    </cfRule>
    <cfRule type="duplicateValues" priority="77" dxfId="0">
      <formula>AND(COUNTIF($D$194:$D$202,D194)&gt;1,NOT(ISBLANK(D194)))</formula>
    </cfRule>
  </conditionalFormatting>
  <conditionalFormatting sqref="D187:D192">
    <cfRule type="duplicateValues" priority="99" dxfId="0">
      <formula>AND(COUNTIF($D$187:$D$192,D187)&gt;1,NOT(ISBLANK(D187)))</formula>
    </cfRule>
  </conditionalFormatting>
  <conditionalFormatting sqref="D27:D192 D194:D380">
    <cfRule type="duplicateValues" priority="75" dxfId="0">
      <formula>AND(COUNTIF($D$27:$D$192,D27)+COUNTIF($D$194:$D$380,D27)&gt;1,NOT(ISBLANK(D27)))</formula>
    </cfRule>
  </conditionalFormatting>
  <conditionalFormatting sqref="D193">
    <cfRule type="duplicateValues" priority="73" dxfId="0">
      <formula>AND(COUNTIF($D$193:$D$193,D193)&gt;1,NOT(ISBLANK(D193)))</formula>
    </cfRule>
  </conditionalFormatting>
  <conditionalFormatting sqref="D193">
    <cfRule type="duplicateValues" priority="71" dxfId="0">
      <formula>AND(COUNTIF($D$193:$D$193,D193)&gt;1,NOT(ISBLANK(D193)))</formula>
    </cfRule>
    <cfRule type="duplicateValues" priority="72" dxfId="0">
      <formula>AND(COUNTIF($D$193:$D$193,D193)&gt;1,NOT(ISBLANK(D193)))</formula>
    </cfRule>
  </conditionalFormatting>
  <conditionalFormatting sqref="D193">
    <cfRule type="duplicateValues" priority="74" dxfId="0">
      <formula>AND(COUNTIF($D$193:$D$193,D193)&gt;1,NOT(ISBLANK(D193)))</formula>
    </cfRule>
  </conditionalFormatting>
  <conditionalFormatting sqref="D193">
    <cfRule type="duplicateValues" priority="70" dxfId="0">
      <formula>AND(COUNTIF($D$193:$D$193,D193)&gt;1,NOT(ISBLANK(D193)))</formula>
    </cfRule>
  </conditionalFormatting>
  <conditionalFormatting sqref="B49:C55">
    <cfRule type="duplicateValues" priority="61" dxfId="0">
      <formula>AND(COUNTIF($B$49:$C$55,B49)&gt;1,NOT(ISBLANK(B49)))</formula>
    </cfRule>
  </conditionalFormatting>
  <conditionalFormatting sqref="B49:C55">
    <cfRule type="duplicateValues" priority="60" dxfId="0">
      <formula>AND(COUNTIF($B$49:$C$55,B49)&gt;1,NOT(ISBLANK(B49)))</formula>
    </cfRule>
  </conditionalFormatting>
  <conditionalFormatting sqref="B49:C55">
    <cfRule type="duplicateValues" priority="59" dxfId="0">
      <formula>AND(COUNTIF($B$49:$C$55,B49)&gt;1,NOT(ISBLANK(B49)))</formula>
    </cfRule>
  </conditionalFormatting>
  <conditionalFormatting sqref="B102:C116">
    <cfRule type="duplicateValues" priority="58" dxfId="0">
      <formula>AND(COUNTIF($B$102:$C$116,B102)&gt;1,NOT(ISBLANK(B102)))</formula>
    </cfRule>
  </conditionalFormatting>
  <conditionalFormatting sqref="B102:C116">
    <cfRule type="duplicateValues" priority="57" dxfId="0">
      <formula>AND(COUNTIF($B$102:$C$116,B102)&gt;1,NOT(ISBLANK(B102)))</formula>
    </cfRule>
  </conditionalFormatting>
  <conditionalFormatting sqref="B102:C116">
    <cfRule type="duplicateValues" priority="56" dxfId="0">
      <formula>AND(COUNTIF($B$102:$C$116,B102)&gt;1,NOT(ISBLANK(B102)))</formula>
    </cfRule>
  </conditionalFormatting>
  <conditionalFormatting sqref="B102:C116">
    <cfRule type="duplicateValues" priority="55" dxfId="0">
      <formula>AND(COUNTIF($B$102:$C$116,B102)&gt;1,NOT(ISBLANK(B102)))</formula>
    </cfRule>
  </conditionalFormatting>
  <conditionalFormatting sqref="B355:C453">
    <cfRule type="duplicateValues" priority="62" dxfId="0">
      <formula>AND(COUNTIF($B$355:$C$453,B355)&gt;1,NOT(ISBLANK(B355)))</formula>
    </cfRule>
  </conditionalFormatting>
  <conditionalFormatting sqref="B355:C453">
    <cfRule type="duplicateValues" priority="63" dxfId="0">
      <formula>AND(COUNTIF($B$355:$C$453,B355)&gt;1,NOT(ISBLANK(B355)))</formula>
    </cfRule>
  </conditionalFormatting>
  <conditionalFormatting sqref="B265:C265">
    <cfRule type="duplicateValues" priority="64" dxfId="0">
      <formula>AND(COUNTIF($B$265:$C$265,B265)&gt;1,NOT(ISBLANK(B265)))</formula>
    </cfRule>
  </conditionalFormatting>
  <conditionalFormatting sqref="B266:C354">
    <cfRule type="duplicateValues" priority="50" dxfId="0">
      <formula>AND(COUNTIF($B$266:$C$354,B266)&gt;1,NOT(ISBLANK(B266)))</formula>
    </cfRule>
  </conditionalFormatting>
  <conditionalFormatting sqref="B266:C354">
    <cfRule type="duplicateValues" priority="51" dxfId="0">
      <formula>AND(COUNTIF($B$266:$C$354,B266)&gt;1,NOT(ISBLANK(B266)))</formula>
    </cfRule>
  </conditionalFormatting>
  <conditionalFormatting sqref="B266:C354">
    <cfRule type="duplicateValues" priority="52" dxfId="0">
      <formula>AND(COUNTIF($B$266:$C$354,B266)&gt;1,NOT(ISBLANK(B266)))</formula>
    </cfRule>
  </conditionalFormatting>
  <conditionalFormatting sqref="B266:C354">
    <cfRule type="duplicateValues" priority="53" dxfId="0">
      <formula>AND(COUNTIF($B$266:$C$354,B266)&gt;1,NOT(ISBLANK(B266)))</formula>
    </cfRule>
  </conditionalFormatting>
  <conditionalFormatting sqref="B266:C354">
    <cfRule type="duplicateValues" priority="54" dxfId="0">
      <formula>AND(COUNTIF($B$266:$C$354,B266)&gt;1,NOT(ISBLANK(B266)))</formula>
    </cfRule>
  </conditionalFormatting>
  <conditionalFormatting sqref="B228:C228">
    <cfRule type="duplicateValues" priority="45" dxfId="0">
      <formula>AND(COUNTIF($B$228:$C$228,B228)&gt;1,NOT(ISBLANK(B228)))</formula>
    </cfRule>
  </conditionalFormatting>
  <conditionalFormatting sqref="B228:C228">
    <cfRule type="duplicateValues" priority="46" dxfId="0">
      <formula>AND(COUNTIF($B$228:$C$228,B228)&gt;1,NOT(ISBLANK(B228)))</formula>
    </cfRule>
  </conditionalFormatting>
  <conditionalFormatting sqref="B228:C228">
    <cfRule type="duplicateValues" priority="47" dxfId="0">
      <formula>AND(COUNTIF($B$228:$C$228,B228)&gt;1,NOT(ISBLANK(B228)))</formula>
    </cfRule>
  </conditionalFormatting>
  <conditionalFormatting sqref="B228:C228">
    <cfRule type="duplicateValues" priority="48" dxfId="0">
      <formula>AND(COUNTIF($B$228:$C$228,B228)&gt;1,NOT(ISBLANK(B228)))</formula>
    </cfRule>
  </conditionalFormatting>
  <conditionalFormatting sqref="B228:C228">
    <cfRule type="duplicateValues" priority="49" dxfId="0">
      <formula>AND(COUNTIF($B$228:$C$228,B228)&gt;1,NOT(ISBLANK(B228)))</formula>
    </cfRule>
  </conditionalFormatting>
  <conditionalFormatting sqref="B456:C479">
    <cfRule type="duplicateValues" priority="44" dxfId="0">
      <formula>AND(COUNTIF($B$456:$C$479,B456)&gt;1,NOT(ISBLANK(B456)))</formula>
    </cfRule>
  </conditionalFormatting>
  <conditionalFormatting sqref="B456:C479">
    <cfRule type="duplicateValues" priority="43" dxfId="0">
      <formula>AND(COUNTIF($B$456:$C$479,B456)&gt;1,NOT(ISBLANK(B456)))</formula>
    </cfRule>
  </conditionalFormatting>
  <conditionalFormatting sqref="B456:C479">
    <cfRule type="duplicateValues" priority="42" dxfId="0">
      <formula>AND(COUNTIF($B$456:$C$479,B456)&gt;1,NOT(ISBLANK(B456)))</formula>
    </cfRule>
  </conditionalFormatting>
  <conditionalFormatting sqref="B454:C454">
    <cfRule type="duplicateValues" priority="37" dxfId="0">
      <formula>AND(COUNTIF($B$454:$C$454,B454)&gt;1,NOT(ISBLANK(B454)))</formula>
    </cfRule>
  </conditionalFormatting>
  <conditionalFormatting sqref="B454:C454">
    <cfRule type="duplicateValues" priority="38" dxfId="0">
      <formula>AND(COUNTIF($B$454:$C$454,B454)&gt;1,NOT(ISBLANK(B454)))</formula>
    </cfRule>
  </conditionalFormatting>
  <conditionalFormatting sqref="B454:C454">
    <cfRule type="duplicateValues" priority="39" dxfId="0">
      <formula>AND(COUNTIF($B$454:$C$454,B454)&gt;1,NOT(ISBLANK(B454)))</formula>
    </cfRule>
  </conditionalFormatting>
  <conditionalFormatting sqref="B454:C454">
    <cfRule type="duplicateValues" priority="40" dxfId="0">
      <formula>AND(COUNTIF($B$454:$C$454,B454)&gt;1,NOT(ISBLANK(B454)))</formula>
    </cfRule>
  </conditionalFormatting>
  <conditionalFormatting sqref="B454:C454">
    <cfRule type="duplicateValues" priority="41" dxfId="0">
      <formula>AND(COUNTIF($B$454:$C$454,B454)&gt;1,NOT(ISBLANK(B454)))</formula>
    </cfRule>
  </conditionalFormatting>
  <conditionalFormatting sqref="B454:C454">
    <cfRule type="duplicateValues" priority="36" dxfId="0">
      <formula>AND(COUNTIF($B$454:$C$454,B454)&gt;1,NOT(ISBLANK(B454)))</formula>
    </cfRule>
  </conditionalFormatting>
  <conditionalFormatting sqref="B454:C454">
    <cfRule type="duplicateValues" priority="35" dxfId="0">
      <formula>AND(COUNTIF($B$454:$C$454,B454)&gt;1,NOT(ISBLANK(B454)))</formula>
    </cfRule>
  </conditionalFormatting>
  <conditionalFormatting sqref="B454:C454">
    <cfRule type="duplicateValues" priority="34" dxfId="0">
      <formula>AND(COUNTIF($B$454:$C$454,B454)&gt;1,NOT(ISBLANK(B454)))</formula>
    </cfRule>
  </conditionalFormatting>
  <conditionalFormatting sqref="B454:C454">
    <cfRule type="duplicateValues" priority="33" dxfId="0">
      <formula>AND(COUNTIF($B$454:$C$454,B454)&gt;1,NOT(ISBLANK(B454)))</formula>
    </cfRule>
  </conditionalFormatting>
  <conditionalFormatting sqref="B455:C455">
    <cfRule type="duplicateValues" priority="28" dxfId="0">
      <formula>AND(COUNTIF($B$455:$C$455,B455)&gt;1,NOT(ISBLANK(B455)))</formula>
    </cfRule>
  </conditionalFormatting>
  <conditionalFormatting sqref="B455:C455">
    <cfRule type="duplicateValues" priority="29" dxfId="0">
      <formula>AND(COUNTIF($B$455:$C$455,B455)&gt;1,NOT(ISBLANK(B455)))</formula>
    </cfRule>
  </conditionalFormatting>
  <conditionalFormatting sqref="B455:C455">
    <cfRule type="duplicateValues" priority="30" dxfId="0">
      <formula>AND(COUNTIF($B$455:$C$455,B455)&gt;1,NOT(ISBLANK(B455)))</formula>
    </cfRule>
  </conditionalFormatting>
  <conditionalFormatting sqref="B455:C455">
    <cfRule type="duplicateValues" priority="31" dxfId="0">
      <formula>AND(COUNTIF($B$455:$C$455,B455)&gt;1,NOT(ISBLANK(B455)))</formula>
    </cfRule>
  </conditionalFormatting>
  <conditionalFormatting sqref="B455:C455">
    <cfRule type="duplicateValues" priority="32" dxfId="0">
      <formula>AND(COUNTIF($B$455:$C$455,B455)&gt;1,NOT(ISBLANK(B455)))</formula>
    </cfRule>
  </conditionalFormatting>
  <conditionalFormatting sqref="B455:C455">
    <cfRule type="duplicateValues" priority="27" dxfId="0">
      <formula>AND(COUNTIF($B$455:$C$455,B455)&gt;1,NOT(ISBLANK(B455)))</formula>
    </cfRule>
  </conditionalFormatting>
  <conditionalFormatting sqref="B455:C455">
    <cfRule type="duplicateValues" priority="26" dxfId="0">
      <formula>AND(COUNTIF($B$455:$C$455,B455)&gt;1,NOT(ISBLANK(B455)))</formula>
    </cfRule>
  </conditionalFormatting>
  <conditionalFormatting sqref="B455:C455">
    <cfRule type="duplicateValues" priority="25" dxfId="0">
      <formula>AND(COUNTIF($B$455:$C$455,B455)&gt;1,NOT(ISBLANK(B455)))</formula>
    </cfRule>
  </conditionalFormatting>
  <conditionalFormatting sqref="B455:C455">
    <cfRule type="duplicateValues" priority="24" dxfId="0">
      <formula>AND(COUNTIF($B$455:$C$455,B455)&gt;1,NOT(ISBLANK(B455)))</formula>
    </cfRule>
  </conditionalFormatting>
  <conditionalFormatting sqref="B480:C480">
    <cfRule type="duplicateValues" priority="19" dxfId="0">
      <formula>AND(COUNTIF($B$480:$C$480,B480)&gt;1,NOT(ISBLANK(B480)))</formula>
    </cfRule>
  </conditionalFormatting>
  <conditionalFormatting sqref="B480:C480">
    <cfRule type="duplicateValues" priority="20" dxfId="0">
      <formula>AND(COUNTIF($B$480:$C$480,B480)&gt;1,NOT(ISBLANK(B480)))</formula>
    </cfRule>
  </conditionalFormatting>
  <conditionalFormatting sqref="B480:C480">
    <cfRule type="duplicateValues" priority="21" dxfId="0">
      <formula>AND(COUNTIF($B$480:$C$480,B480)&gt;1,NOT(ISBLANK(B480)))</formula>
    </cfRule>
  </conditionalFormatting>
  <conditionalFormatting sqref="B480:C480">
    <cfRule type="duplicateValues" priority="22" dxfId="0">
      <formula>AND(COUNTIF($B$480:$C$480,B480)&gt;1,NOT(ISBLANK(B480)))</formula>
    </cfRule>
  </conditionalFormatting>
  <conditionalFormatting sqref="B480:C480">
    <cfRule type="duplicateValues" priority="23" dxfId="0">
      <formula>AND(COUNTIF($B$480:$C$480,B480)&gt;1,NOT(ISBLANK(B480)))</formula>
    </cfRule>
  </conditionalFormatting>
  <conditionalFormatting sqref="B480:C480">
    <cfRule type="duplicateValues" priority="18" dxfId="0">
      <formula>AND(COUNTIF($B$480:$C$480,B480)&gt;1,NOT(ISBLANK(B480)))</formula>
    </cfRule>
  </conditionalFormatting>
  <conditionalFormatting sqref="B480:C480">
    <cfRule type="duplicateValues" priority="17" dxfId="0">
      <formula>AND(COUNTIF($B$480:$C$480,B480)&gt;1,NOT(ISBLANK(B480)))</formula>
    </cfRule>
  </conditionalFormatting>
  <conditionalFormatting sqref="B480:C480">
    <cfRule type="duplicateValues" priority="16" dxfId="0">
      <formula>AND(COUNTIF($B$480:$C$480,B480)&gt;1,NOT(ISBLANK(B480)))</formula>
    </cfRule>
  </conditionalFormatting>
  <conditionalFormatting sqref="B480:C480">
    <cfRule type="duplicateValues" priority="15" dxfId="0">
      <formula>AND(COUNTIF($B$480:$C$480,B480)&gt;1,NOT(ISBLANK(B480)))</formula>
    </cfRule>
  </conditionalFormatting>
  <conditionalFormatting sqref="B481:C481">
    <cfRule type="duplicateValues" priority="10" dxfId="0">
      <formula>AND(COUNTIF($B$481:$C$481,B481)&gt;1,NOT(ISBLANK(B481)))</formula>
    </cfRule>
  </conditionalFormatting>
  <conditionalFormatting sqref="B481:C481">
    <cfRule type="duplicateValues" priority="11" dxfId="0">
      <formula>AND(COUNTIF($B$481:$C$481,B481)&gt;1,NOT(ISBLANK(B481)))</formula>
    </cfRule>
  </conditionalFormatting>
  <conditionalFormatting sqref="B481:C481">
    <cfRule type="duplicateValues" priority="12" dxfId="0">
      <formula>AND(COUNTIF($B$481:$C$481,B481)&gt;1,NOT(ISBLANK(B481)))</formula>
    </cfRule>
  </conditionalFormatting>
  <conditionalFormatting sqref="B481:C481">
    <cfRule type="duplicateValues" priority="13" dxfId="0">
      <formula>AND(COUNTIF($B$481:$C$481,B481)&gt;1,NOT(ISBLANK(B481)))</formula>
    </cfRule>
  </conditionalFormatting>
  <conditionalFormatting sqref="B481:C481">
    <cfRule type="duplicateValues" priority="14" dxfId="0">
      <formula>AND(COUNTIF($B$481:$C$481,B481)&gt;1,NOT(ISBLANK(B481)))</formula>
    </cfRule>
  </conditionalFormatting>
  <conditionalFormatting sqref="B481:C481">
    <cfRule type="duplicateValues" priority="9" dxfId="0">
      <formula>AND(COUNTIF($B$481:$C$481,B481)&gt;1,NOT(ISBLANK(B481)))</formula>
    </cfRule>
  </conditionalFormatting>
  <conditionalFormatting sqref="B481:C481">
    <cfRule type="duplicateValues" priority="8" dxfId="0">
      <formula>AND(COUNTIF($B$481:$C$481,B481)&gt;1,NOT(ISBLANK(B481)))</formula>
    </cfRule>
  </conditionalFormatting>
  <conditionalFormatting sqref="B481:C481">
    <cfRule type="duplicateValues" priority="7" dxfId="0">
      <formula>AND(COUNTIF($B$481:$C$481,B481)&gt;1,NOT(ISBLANK(B481)))</formula>
    </cfRule>
  </conditionalFormatting>
  <conditionalFormatting sqref="B481:C481">
    <cfRule type="duplicateValues" priority="6" dxfId="0">
      <formula>AND(COUNTIF($B$481:$C$481,B481)&gt;1,NOT(ISBLANK(B481)))</formula>
    </cfRule>
  </conditionalFormatting>
  <conditionalFormatting sqref="B355:C453 B56:C101 B117:C227 B229:C264 B456:C479 B482:C572 B27:C28 B35:C48">
    <cfRule type="duplicateValues" priority="65" dxfId="0">
      <formula>AND(COUNTIF($B$355:$C$453,B27)+COUNTIF($B$56:$C$101,B27)+COUNTIF($B$117:$C$227,B27)+COUNTIF($B$229:$C$264,B27)+COUNTIF($B$456:$C$479,B27)+COUNTIF($B$482:$C$572,B27)+COUNTIF($B$27:$C$28,B27)+COUNTIF($B$35:$C$48,B27)&gt;1,NOT(ISBLANK(B27)))</formula>
    </cfRule>
  </conditionalFormatting>
  <conditionalFormatting sqref="B355:C453 B117:C227 B229:C264 B456:C479 B482:C572 B27:C28 B35:C101">
    <cfRule type="duplicateValues" priority="66" dxfId="0">
      <formula>AND(COUNTIF($B$355:$C$453,B27)+COUNTIF($B$117:$C$227,B27)+COUNTIF($B$229:$C$264,B27)+COUNTIF($B$456:$C$479,B27)+COUNTIF($B$482:$C$572,B27)+COUNTIF($B$27:$C$28,B27)+COUNTIF($B$35:$C$101,B27)&gt;1,NOT(ISBLANK(B27)))</formula>
    </cfRule>
  </conditionalFormatting>
  <conditionalFormatting sqref="B355:C453 B229:C264 B456:C479 B482:C572 B27:C28 B35:C227">
    <cfRule type="duplicateValues" priority="67" dxfId="0">
      <formula>AND(COUNTIF($B$355:$C$453,B27)+COUNTIF($B$229:$C$264,B27)+COUNTIF($B$456:$C$479,B27)+COUNTIF($B$482:$C$572,B27)+COUNTIF($B$27:$C$28,B27)+COUNTIF($B$35:$C$227,B27)&gt;1,NOT(ISBLANK(B27)))</formula>
    </cfRule>
  </conditionalFormatting>
  <conditionalFormatting sqref="B456:C479 B482:C572 B27:C28 B35:C453">
    <cfRule type="duplicateValues" priority="68" dxfId="0">
      <formula>AND(COUNTIF($B$456:$C$479,B27)+COUNTIF($B$482:$C$572,B27)+COUNTIF($B$27:$C$28,B27)+COUNTIF($B$35:$C$453,B27)&gt;1,NOT(ISBLANK(B27)))</formula>
    </cfRule>
  </conditionalFormatting>
  <conditionalFormatting sqref="B27:C28 B35:C572">
    <cfRule type="duplicateValues" priority="69" dxfId="0">
      <formula>AND(COUNTIF($B$27:$C$28,B27)+COUNTIF($B$35:$C$572,B27)&gt;1,NOT(ISBLANK(B27)))</formula>
    </cfRule>
  </conditionalFormatting>
  <conditionalFormatting sqref="D23:D26">
    <cfRule type="duplicateValues" priority="4" dxfId="0">
      <formula>AND(COUNTIF($D$23:$D$26,D23)&gt;1,NOT(ISBLANK(D23)))</formula>
    </cfRule>
  </conditionalFormatting>
  <conditionalFormatting sqref="D23:D26">
    <cfRule type="duplicateValues" priority="2" dxfId="0">
      <formula>AND(COUNTIF($D$23:$D$26,D23)&gt;1,NOT(ISBLANK(D23)))</formula>
    </cfRule>
    <cfRule type="duplicateValues" priority="3" dxfId="0">
      <formula>AND(COUNTIF($D$23:$D$26,D23)&gt;1,NOT(ISBLANK(D23)))</formula>
    </cfRule>
  </conditionalFormatting>
  <conditionalFormatting sqref="D23:D26">
    <cfRule type="duplicateValues" priority="5" dxfId="0">
      <formula>AND(COUNTIF($D$23:$D$26,D23)&gt;1,NOT(ISBLANK(D23)))</formula>
    </cfRule>
  </conditionalFormatting>
  <conditionalFormatting sqref="D23:D26">
    <cfRule type="duplicateValues" priority="1" dxfId="0">
      <formula>AND(COUNTIF($D$23:$D$26,D23)&gt;1,NOT(ISBLANK(D23)))</formula>
    </cfRule>
  </conditionalFormatting>
  <dataValidations count="1">
    <dataValidation type="list" allowBlank="1" showInputMessage="1" showErrorMessage="1" sqref="S22:S391 K22:K391 AA22:AA391">
      <formula1>$AB$20:$AB$21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Alfaro Jiménez</dc:creator>
  <cp:keywords/>
  <dc:description/>
  <cp:lastModifiedBy>Christopher Gonzalez Quesada</cp:lastModifiedBy>
  <dcterms:created xsi:type="dcterms:W3CDTF">2015-06-12T14:24:10Z</dcterms:created>
  <dcterms:modified xsi:type="dcterms:W3CDTF">2019-03-29T15:09:15Z</dcterms:modified>
  <cp:category/>
  <cp:version/>
  <cp:contentType/>
  <cp:contentStatus/>
</cp:coreProperties>
</file>